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6E5EEAE9-CAF9-4C6C-A823-1DA6DC96A9BD}" xr6:coauthVersionLast="47" xr6:coauthVersionMax="47" xr10:uidLastSave="{00000000-0000-0000-0000-000000000000}"/>
  <workbookProtection workbookAlgorithmName="SHA-512" workbookHashValue="Z6CD5uRO20TK1PN/GS5WB7u2umWgCQy7+jawTLfXSUHiR+uHqP1oQbykl6DTYUCdygj+BTfD54D6ISiMD30xtQ==" workbookSaltValue="QFyXTQ8X3HOwrRr/PhciWA==" workbookSpinCount="100000" lockStructure="1"/>
  <bookViews>
    <workbookView xWindow="-108" yWindow="-108" windowWidth="23256" windowHeight="12456" tabRatio="514" xr2:uid="{00000000-000D-0000-FFFF-FFFF00000000}"/>
  </bookViews>
  <sheets>
    <sheet name="2026_一般・団体" sheetId="1" r:id="rId1"/>
    <sheet name="データ用シート（削除しない）" sheetId="2" r:id="rId2"/>
  </sheets>
  <definedNames>
    <definedName name="_xlnm._FilterDatabase" localSheetId="0" hidden="1">'2026_一般・団体'!$H$17:$I$66</definedName>
    <definedName name="_xlnm.Print_Area" localSheetId="0">'2026_一般・団体'!$A$12:$T$116</definedName>
    <definedName name="_xlnm.Print_Titles" localSheetId="0">'2026_一般・団体'!$3:$8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S66" i="1" l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G17" i="1"/>
  <c r="J17" i="1" s="1"/>
  <c r="B58" i="2"/>
  <c r="C58" i="2"/>
  <c r="T115" i="1"/>
  <c r="T113" i="1"/>
  <c r="T111" i="1"/>
  <c r="T109" i="1"/>
  <c r="T107" i="1"/>
  <c r="T105" i="1"/>
  <c r="T103" i="1"/>
  <c r="T101" i="1"/>
  <c r="T99" i="1"/>
  <c r="T97" i="1"/>
  <c r="T95" i="1"/>
  <c r="T93" i="1"/>
  <c r="T91" i="1"/>
  <c r="T89" i="1"/>
  <c r="T87" i="1"/>
  <c r="T85" i="1"/>
  <c r="T83" i="1"/>
  <c r="T81" i="1"/>
  <c r="T79" i="1"/>
  <c r="T77" i="1"/>
  <c r="G15" i="1"/>
  <c r="N3" i="1" l="1"/>
  <c r="K3" i="1"/>
  <c r="G16" i="1"/>
  <c r="G14" i="1"/>
  <c r="AK116" i="1"/>
  <c r="AM116" i="1" s="1"/>
  <c r="AK114" i="1"/>
  <c r="AM114" i="1" s="1"/>
  <c r="AK112" i="1"/>
  <c r="AM112" i="1" s="1"/>
  <c r="AK110" i="1"/>
  <c r="AM110" i="1" s="1"/>
  <c r="AK108" i="1"/>
  <c r="AM108" i="1" s="1"/>
  <c r="AK106" i="1"/>
  <c r="AM106" i="1" s="1"/>
  <c r="AK104" i="1"/>
  <c r="AM104" i="1" s="1"/>
  <c r="AK102" i="1"/>
  <c r="AM102" i="1" s="1"/>
  <c r="AK100" i="1"/>
  <c r="AM100" i="1" s="1"/>
  <c r="AK98" i="1"/>
  <c r="AM98" i="1" s="1"/>
  <c r="AK96" i="1"/>
  <c r="AM96" i="1" s="1"/>
  <c r="AK94" i="1"/>
  <c r="AM94" i="1" s="1"/>
  <c r="AK92" i="1"/>
  <c r="AM92" i="1" s="1"/>
  <c r="AK90" i="1"/>
  <c r="AM90" i="1" s="1"/>
  <c r="AK88" i="1"/>
  <c r="AM88" i="1" s="1"/>
  <c r="AK86" i="1"/>
  <c r="AM86" i="1" s="1"/>
  <c r="AK84" i="1"/>
  <c r="AM84" i="1" s="1"/>
  <c r="AK82" i="1"/>
  <c r="AM82" i="1" s="1"/>
  <c r="AK80" i="1"/>
  <c r="AM80" i="1" s="1"/>
  <c r="AK78" i="1"/>
  <c r="AM78" i="1" s="1"/>
  <c r="AK128" i="1"/>
  <c r="AK126" i="1"/>
  <c r="AK124" i="1"/>
  <c r="AK122" i="1"/>
  <c r="AK120" i="1"/>
  <c r="AK118" i="1"/>
  <c r="AI115" i="1"/>
  <c r="AH115" i="1"/>
  <c r="AG115" i="1"/>
  <c r="AF115" i="1"/>
  <c r="AE115" i="1"/>
  <c r="AD115" i="1"/>
  <c r="AI113" i="1"/>
  <c r="AH113" i="1"/>
  <c r="AG113" i="1"/>
  <c r="AF113" i="1"/>
  <c r="AE113" i="1"/>
  <c r="AD113" i="1"/>
  <c r="AI111" i="1"/>
  <c r="AH111" i="1"/>
  <c r="AG111" i="1"/>
  <c r="AF111" i="1"/>
  <c r="AE111" i="1"/>
  <c r="AD111" i="1"/>
  <c r="AI109" i="1"/>
  <c r="AH109" i="1"/>
  <c r="AG109" i="1"/>
  <c r="AF109" i="1"/>
  <c r="AE109" i="1"/>
  <c r="AD109" i="1"/>
  <c r="AI107" i="1"/>
  <c r="AH107" i="1"/>
  <c r="AG107" i="1"/>
  <c r="AF107" i="1"/>
  <c r="AE107" i="1"/>
  <c r="AD107" i="1"/>
  <c r="AI105" i="1"/>
  <c r="AH105" i="1"/>
  <c r="AG105" i="1"/>
  <c r="AF105" i="1"/>
  <c r="AE105" i="1"/>
  <c r="AD105" i="1"/>
  <c r="AI103" i="1"/>
  <c r="AH103" i="1"/>
  <c r="AG103" i="1"/>
  <c r="AF103" i="1"/>
  <c r="AE103" i="1"/>
  <c r="AD103" i="1"/>
  <c r="AI101" i="1"/>
  <c r="AH101" i="1"/>
  <c r="AG101" i="1"/>
  <c r="AF101" i="1"/>
  <c r="AE101" i="1"/>
  <c r="AD101" i="1"/>
  <c r="AI99" i="1"/>
  <c r="AH99" i="1"/>
  <c r="AG99" i="1"/>
  <c r="AF99" i="1"/>
  <c r="AE99" i="1"/>
  <c r="AD99" i="1"/>
  <c r="AI97" i="1"/>
  <c r="AH97" i="1"/>
  <c r="AG97" i="1"/>
  <c r="AF97" i="1"/>
  <c r="AE97" i="1"/>
  <c r="AD97" i="1"/>
  <c r="AI95" i="1"/>
  <c r="AH95" i="1"/>
  <c r="AG95" i="1"/>
  <c r="AF95" i="1"/>
  <c r="AE95" i="1"/>
  <c r="AD95" i="1"/>
  <c r="AI93" i="1"/>
  <c r="AH93" i="1"/>
  <c r="AG93" i="1"/>
  <c r="AF93" i="1"/>
  <c r="AE93" i="1"/>
  <c r="AD93" i="1"/>
  <c r="AI91" i="1"/>
  <c r="AH91" i="1"/>
  <c r="AG91" i="1"/>
  <c r="AF91" i="1"/>
  <c r="AE91" i="1"/>
  <c r="AD91" i="1"/>
  <c r="AI89" i="1"/>
  <c r="AH89" i="1"/>
  <c r="AG89" i="1"/>
  <c r="AF89" i="1"/>
  <c r="AE89" i="1"/>
  <c r="AD89" i="1"/>
  <c r="AI87" i="1"/>
  <c r="AH87" i="1"/>
  <c r="AG87" i="1"/>
  <c r="AF87" i="1"/>
  <c r="AE87" i="1"/>
  <c r="AD87" i="1"/>
  <c r="AI85" i="1"/>
  <c r="AH85" i="1"/>
  <c r="AG85" i="1"/>
  <c r="AF85" i="1"/>
  <c r="AE85" i="1"/>
  <c r="AD85" i="1"/>
  <c r="AI83" i="1"/>
  <c r="AH83" i="1"/>
  <c r="AG83" i="1"/>
  <c r="AF83" i="1"/>
  <c r="AE83" i="1"/>
  <c r="AD83" i="1"/>
  <c r="AI81" i="1"/>
  <c r="AH81" i="1"/>
  <c r="AG81" i="1"/>
  <c r="AF81" i="1"/>
  <c r="AE81" i="1"/>
  <c r="AD81" i="1"/>
  <c r="AI79" i="1"/>
  <c r="AH79" i="1"/>
  <c r="AG79" i="1"/>
  <c r="AF79" i="1"/>
  <c r="AE79" i="1"/>
  <c r="AD79" i="1"/>
  <c r="AI77" i="1"/>
  <c r="AH77" i="1"/>
  <c r="AG77" i="1"/>
  <c r="AF77" i="1"/>
  <c r="AE77" i="1"/>
  <c r="AD77" i="1"/>
  <c r="AA77" i="1"/>
  <c r="AA115" i="1"/>
  <c r="AA113" i="1"/>
  <c r="AA109" i="1"/>
  <c r="Z107" i="1"/>
  <c r="AA105" i="1"/>
  <c r="Z103" i="1"/>
  <c r="AA101" i="1"/>
  <c r="Z99" i="1"/>
  <c r="AA97" i="1"/>
  <c r="Z95" i="1"/>
  <c r="Z91" i="1"/>
  <c r="AA89" i="1"/>
  <c r="Z87" i="1"/>
  <c r="AA85" i="1"/>
  <c r="Z83" i="1"/>
  <c r="AA81" i="1"/>
  <c r="Z79" i="1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7" i="2"/>
  <c r="B54" i="2"/>
  <c r="C56" i="2"/>
  <c r="C55" i="2"/>
  <c r="R116" i="1"/>
  <c r="P116" i="1"/>
  <c r="N116" i="1"/>
  <c r="L116" i="1"/>
  <c r="J116" i="1"/>
  <c r="H116" i="1"/>
  <c r="R114" i="1"/>
  <c r="P114" i="1"/>
  <c r="N114" i="1"/>
  <c r="L114" i="1"/>
  <c r="J114" i="1"/>
  <c r="H114" i="1"/>
  <c r="R112" i="1"/>
  <c r="P112" i="1"/>
  <c r="N112" i="1"/>
  <c r="L112" i="1"/>
  <c r="J112" i="1"/>
  <c r="H112" i="1"/>
  <c r="R110" i="1"/>
  <c r="P110" i="1"/>
  <c r="N110" i="1"/>
  <c r="L110" i="1"/>
  <c r="J110" i="1"/>
  <c r="H110" i="1"/>
  <c r="R108" i="1"/>
  <c r="P108" i="1"/>
  <c r="N108" i="1"/>
  <c r="L108" i="1"/>
  <c r="J108" i="1"/>
  <c r="H108" i="1"/>
  <c r="R106" i="1"/>
  <c r="P106" i="1"/>
  <c r="N106" i="1"/>
  <c r="L106" i="1"/>
  <c r="J106" i="1"/>
  <c r="H106" i="1"/>
  <c r="R104" i="1"/>
  <c r="P104" i="1"/>
  <c r="N104" i="1"/>
  <c r="L104" i="1"/>
  <c r="J104" i="1"/>
  <c r="H104" i="1"/>
  <c r="R102" i="1"/>
  <c r="P102" i="1"/>
  <c r="N102" i="1"/>
  <c r="L102" i="1"/>
  <c r="J102" i="1"/>
  <c r="H102" i="1"/>
  <c r="R100" i="1"/>
  <c r="P100" i="1"/>
  <c r="N100" i="1"/>
  <c r="L100" i="1"/>
  <c r="J100" i="1"/>
  <c r="H100" i="1"/>
  <c r="R98" i="1"/>
  <c r="P98" i="1"/>
  <c r="N98" i="1"/>
  <c r="L98" i="1"/>
  <c r="J98" i="1"/>
  <c r="H98" i="1"/>
  <c r="R96" i="1"/>
  <c r="P96" i="1"/>
  <c r="N96" i="1"/>
  <c r="L96" i="1"/>
  <c r="J96" i="1"/>
  <c r="H96" i="1"/>
  <c r="R94" i="1"/>
  <c r="P94" i="1"/>
  <c r="N94" i="1"/>
  <c r="L94" i="1"/>
  <c r="J94" i="1"/>
  <c r="H94" i="1"/>
  <c r="R92" i="1"/>
  <c r="P92" i="1"/>
  <c r="N92" i="1"/>
  <c r="L92" i="1"/>
  <c r="J92" i="1"/>
  <c r="H92" i="1"/>
  <c r="R90" i="1"/>
  <c r="P90" i="1"/>
  <c r="N90" i="1"/>
  <c r="L90" i="1"/>
  <c r="J90" i="1"/>
  <c r="H90" i="1"/>
  <c r="R88" i="1"/>
  <c r="P88" i="1"/>
  <c r="N88" i="1"/>
  <c r="L88" i="1"/>
  <c r="J88" i="1"/>
  <c r="H88" i="1"/>
  <c r="R86" i="1"/>
  <c r="P86" i="1"/>
  <c r="N86" i="1"/>
  <c r="L86" i="1"/>
  <c r="J86" i="1"/>
  <c r="H86" i="1"/>
  <c r="R84" i="1"/>
  <c r="P84" i="1"/>
  <c r="N84" i="1"/>
  <c r="L84" i="1"/>
  <c r="J84" i="1"/>
  <c r="H84" i="1"/>
  <c r="R82" i="1"/>
  <c r="P82" i="1"/>
  <c r="N82" i="1"/>
  <c r="L82" i="1"/>
  <c r="J82" i="1"/>
  <c r="H82" i="1"/>
  <c r="R80" i="1"/>
  <c r="P80" i="1"/>
  <c r="N80" i="1"/>
  <c r="L80" i="1"/>
  <c r="J80" i="1"/>
  <c r="H80" i="1"/>
  <c r="R78" i="1"/>
  <c r="P78" i="1"/>
  <c r="N78" i="1"/>
  <c r="L78" i="1"/>
  <c r="J78" i="1"/>
  <c r="H78" i="1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7" i="2"/>
  <c r="F66" i="2"/>
  <c r="F67" i="2"/>
  <c r="F68" i="2"/>
  <c r="F69" i="2"/>
  <c r="F70" i="2"/>
  <c r="F71" i="2"/>
  <c r="F72" i="2"/>
  <c r="F73" i="2"/>
  <c r="F57" i="2"/>
  <c r="F58" i="2"/>
  <c r="F59" i="2"/>
  <c r="F60" i="2"/>
  <c r="F61" i="2"/>
  <c r="F62" i="2"/>
  <c r="F63" i="2"/>
  <c r="F64" i="2"/>
  <c r="F65" i="2"/>
  <c r="B56" i="2"/>
  <c r="B55" i="2"/>
  <c r="F55" i="2"/>
  <c r="F56" i="2"/>
  <c r="C54" i="2"/>
  <c r="F54" i="2"/>
  <c r="B9" i="2"/>
  <c r="F9" i="2"/>
  <c r="O9" i="2" s="1"/>
  <c r="H9" i="2"/>
  <c r="Q9" i="2" s="1"/>
  <c r="C9" i="2"/>
  <c r="D9" i="2"/>
  <c r="K9" i="2"/>
  <c r="L9" i="2"/>
  <c r="M9" i="2"/>
  <c r="B10" i="2"/>
  <c r="F10" i="2"/>
  <c r="O10" i="2" s="1"/>
  <c r="H10" i="2"/>
  <c r="Q10" i="2" s="1"/>
  <c r="C10" i="2"/>
  <c r="D10" i="2"/>
  <c r="K10" i="2"/>
  <c r="L10" i="2"/>
  <c r="M10" i="2"/>
  <c r="B11" i="2"/>
  <c r="F11" i="2"/>
  <c r="O11" i="2" s="1"/>
  <c r="H11" i="2"/>
  <c r="Q11" i="2" s="1"/>
  <c r="C11" i="2"/>
  <c r="D11" i="2"/>
  <c r="K11" i="2"/>
  <c r="L11" i="2"/>
  <c r="M11" i="2"/>
  <c r="B12" i="2"/>
  <c r="F12" i="2"/>
  <c r="O12" i="2" s="1"/>
  <c r="H12" i="2"/>
  <c r="Q12" i="2" s="1"/>
  <c r="C12" i="2"/>
  <c r="D12" i="2"/>
  <c r="K12" i="2"/>
  <c r="L12" i="2"/>
  <c r="M12" i="2"/>
  <c r="B13" i="2"/>
  <c r="F13" i="2"/>
  <c r="O13" i="2" s="1"/>
  <c r="H13" i="2"/>
  <c r="Q13" i="2" s="1"/>
  <c r="C13" i="2"/>
  <c r="D13" i="2"/>
  <c r="K13" i="2"/>
  <c r="L13" i="2"/>
  <c r="M13" i="2"/>
  <c r="B14" i="2"/>
  <c r="F14" i="2"/>
  <c r="O14" i="2" s="1"/>
  <c r="H14" i="2"/>
  <c r="Q14" i="2" s="1"/>
  <c r="C14" i="2"/>
  <c r="D14" i="2"/>
  <c r="K14" i="2"/>
  <c r="L14" i="2"/>
  <c r="M14" i="2"/>
  <c r="B15" i="2"/>
  <c r="F15" i="2"/>
  <c r="O15" i="2" s="1"/>
  <c r="H15" i="2"/>
  <c r="Q15" i="2" s="1"/>
  <c r="C15" i="2"/>
  <c r="D15" i="2"/>
  <c r="K15" i="2"/>
  <c r="L15" i="2"/>
  <c r="M15" i="2"/>
  <c r="B16" i="2"/>
  <c r="F16" i="2"/>
  <c r="O16" i="2" s="1"/>
  <c r="H16" i="2"/>
  <c r="Q16" i="2" s="1"/>
  <c r="C16" i="2"/>
  <c r="D16" i="2"/>
  <c r="K16" i="2"/>
  <c r="L16" i="2"/>
  <c r="M16" i="2"/>
  <c r="B17" i="2"/>
  <c r="F17" i="2"/>
  <c r="O17" i="2" s="1"/>
  <c r="H17" i="2"/>
  <c r="Q17" i="2" s="1"/>
  <c r="C17" i="2"/>
  <c r="D17" i="2"/>
  <c r="K17" i="2"/>
  <c r="L17" i="2"/>
  <c r="M17" i="2"/>
  <c r="B18" i="2"/>
  <c r="F18" i="2"/>
  <c r="O18" i="2" s="1"/>
  <c r="H18" i="2"/>
  <c r="Q18" i="2" s="1"/>
  <c r="C18" i="2"/>
  <c r="D18" i="2"/>
  <c r="K18" i="2"/>
  <c r="L18" i="2"/>
  <c r="M18" i="2"/>
  <c r="B19" i="2"/>
  <c r="F19" i="2"/>
  <c r="O19" i="2" s="1"/>
  <c r="H19" i="2"/>
  <c r="Q19" i="2" s="1"/>
  <c r="C19" i="2"/>
  <c r="D19" i="2"/>
  <c r="K19" i="2"/>
  <c r="L19" i="2"/>
  <c r="M19" i="2"/>
  <c r="B20" i="2"/>
  <c r="F20" i="2"/>
  <c r="O20" i="2" s="1"/>
  <c r="H20" i="2"/>
  <c r="Q20" i="2" s="1"/>
  <c r="C20" i="2"/>
  <c r="D20" i="2"/>
  <c r="K20" i="2"/>
  <c r="L20" i="2"/>
  <c r="M20" i="2"/>
  <c r="B21" i="2"/>
  <c r="F21" i="2"/>
  <c r="O21" i="2" s="1"/>
  <c r="H21" i="2"/>
  <c r="Q21" i="2" s="1"/>
  <c r="C21" i="2"/>
  <c r="D21" i="2"/>
  <c r="K21" i="2"/>
  <c r="L21" i="2"/>
  <c r="M21" i="2"/>
  <c r="B22" i="2"/>
  <c r="F22" i="2"/>
  <c r="O22" i="2" s="1"/>
  <c r="H22" i="2"/>
  <c r="Q22" i="2" s="1"/>
  <c r="C22" i="2"/>
  <c r="D22" i="2"/>
  <c r="K22" i="2"/>
  <c r="L22" i="2"/>
  <c r="M22" i="2"/>
  <c r="B23" i="2"/>
  <c r="F23" i="2"/>
  <c r="O23" i="2" s="1"/>
  <c r="H23" i="2"/>
  <c r="Q23" i="2" s="1"/>
  <c r="C23" i="2"/>
  <c r="D23" i="2"/>
  <c r="K23" i="2"/>
  <c r="L23" i="2"/>
  <c r="M23" i="2"/>
  <c r="B24" i="2"/>
  <c r="F24" i="2"/>
  <c r="O24" i="2" s="1"/>
  <c r="H24" i="2"/>
  <c r="Q24" i="2" s="1"/>
  <c r="C24" i="2"/>
  <c r="D24" i="2"/>
  <c r="K24" i="2"/>
  <c r="L24" i="2"/>
  <c r="M24" i="2"/>
  <c r="B25" i="2"/>
  <c r="F25" i="2"/>
  <c r="O25" i="2" s="1"/>
  <c r="H25" i="2"/>
  <c r="Q25" i="2" s="1"/>
  <c r="C25" i="2"/>
  <c r="D25" i="2"/>
  <c r="K25" i="2"/>
  <c r="L25" i="2"/>
  <c r="M25" i="2"/>
  <c r="B26" i="2"/>
  <c r="F26" i="2"/>
  <c r="O26" i="2" s="1"/>
  <c r="H26" i="2"/>
  <c r="Q26" i="2" s="1"/>
  <c r="C26" i="2"/>
  <c r="D26" i="2"/>
  <c r="K26" i="2"/>
  <c r="L26" i="2"/>
  <c r="M26" i="2"/>
  <c r="B27" i="2"/>
  <c r="F27" i="2"/>
  <c r="O27" i="2" s="1"/>
  <c r="H27" i="2"/>
  <c r="Q27" i="2" s="1"/>
  <c r="C27" i="2"/>
  <c r="D27" i="2"/>
  <c r="K27" i="2"/>
  <c r="L27" i="2"/>
  <c r="M27" i="2"/>
  <c r="B28" i="2"/>
  <c r="F28" i="2"/>
  <c r="O28" i="2" s="1"/>
  <c r="H28" i="2"/>
  <c r="Q28" i="2" s="1"/>
  <c r="C28" i="2"/>
  <c r="D28" i="2"/>
  <c r="K28" i="2"/>
  <c r="L28" i="2"/>
  <c r="M28" i="2"/>
  <c r="B29" i="2"/>
  <c r="F29" i="2"/>
  <c r="O29" i="2" s="1"/>
  <c r="H29" i="2"/>
  <c r="Q29" i="2" s="1"/>
  <c r="C29" i="2"/>
  <c r="D29" i="2"/>
  <c r="K29" i="2"/>
  <c r="L29" i="2"/>
  <c r="M29" i="2"/>
  <c r="B30" i="2"/>
  <c r="F30" i="2"/>
  <c r="O30" i="2" s="1"/>
  <c r="H30" i="2"/>
  <c r="Q30" i="2" s="1"/>
  <c r="C30" i="2"/>
  <c r="D30" i="2"/>
  <c r="K30" i="2"/>
  <c r="L30" i="2"/>
  <c r="M30" i="2"/>
  <c r="B31" i="2"/>
  <c r="F31" i="2"/>
  <c r="O31" i="2" s="1"/>
  <c r="H31" i="2"/>
  <c r="Q31" i="2" s="1"/>
  <c r="C31" i="2"/>
  <c r="D31" i="2"/>
  <c r="K31" i="2"/>
  <c r="L31" i="2"/>
  <c r="M31" i="2"/>
  <c r="B32" i="2"/>
  <c r="F32" i="2"/>
  <c r="O32" i="2" s="1"/>
  <c r="H32" i="2"/>
  <c r="Q32" i="2" s="1"/>
  <c r="C32" i="2"/>
  <c r="D32" i="2"/>
  <c r="K32" i="2"/>
  <c r="L32" i="2"/>
  <c r="M32" i="2"/>
  <c r="B33" i="2"/>
  <c r="F33" i="2"/>
  <c r="O33" i="2" s="1"/>
  <c r="H33" i="2"/>
  <c r="Q33" i="2" s="1"/>
  <c r="C33" i="2"/>
  <c r="D33" i="2"/>
  <c r="K33" i="2"/>
  <c r="L33" i="2"/>
  <c r="M33" i="2"/>
  <c r="B34" i="2"/>
  <c r="F34" i="2"/>
  <c r="O34" i="2" s="1"/>
  <c r="H34" i="2"/>
  <c r="Q34" i="2" s="1"/>
  <c r="C34" i="2"/>
  <c r="D34" i="2"/>
  <c r="K34" i="2"/>
  <c r="L34" i="2"/>
  <c r="M34" i="2"/>
  <c r="B35" i="2"/>
  <c r="F35" i="2"/>
  <c r="O35" i="2" s="1"/>
  <c r="H35" i="2"/>
  <c r="Q35" i="2" s="1"/>
  <c r="C35" i="2"/>
  <c r="D35" i="2"/>
  <c r="K35" i="2"/>
  <c r="L35" i="2"/>
  <c r="M35" i="2"/>
  <c r="B36" i="2"/>
  <c r="F36" i="2"/>
  <c r="O36" i="2" s="1"/>
  <c r="H36" i="2"/>
  <c r="Q36" i="2" s="1"/>
  <c r="C36" i="2"/>
  <c r="D36" i="2"/>
  <c r="K36" i="2"/>
  <c r="L36" i="2"/>
  <c r="M36" i="2"/>
  <c r="B37" i="2"/>
  <c r="F37" i="2"/>
  <c r="O37" i="2" s="1"/>
  <c r="H37" i="2"/>
  <c r="Q37" i="2" s="1"/>
  <c r="C37" i="2"/>
  <c r="D37" i="2"/>
  <c r="K37" i="2"/>
  <c r="L37" i="2"/>
  <c r="M37" i="2"/>
  <c r="B38" i="2"/>
  <c r="F38" i="2"/>
  <c r="O38" i="2" s="1"/>
  <c r="H38" i="2"/>
  <c r="Q38" i="2" s="1"/>
  <c r="C38" i="2"/>
  <c r="D38" i="2"/>
  <c r="K38" i="2"/>
  <c r="L38" i="2"/>
  <c r="M38" i="2"/>
  <c r="B39" i="2"/>
  <c r="F39" i="2"/>
  <c r="O39" i="2" s="1"/>
  <c r="H39" i="2"/>
  <c r="Q39" i="2" s="1"/>
  <c r="C39" i="2"/>
  <c r="D39" i="2"/>
  <c r="K39" i="2"/>
  <c r="L39" i="2"/>
  <c r="M39" i="2"/>
  <c r="B40" i="2"/>
  <c r="F40" i="2"/>
  <c r="O40" i="2" s="1"/>
  <c r="H40" i="2"/>
  <c r="Q40" i="2" s="1"/>
  <c r="C40" i="2"/>
  <c r="D40" i="2"/>
  <c r="K40" i="2"/>
  <c r="L40" i="2"/>
  <c r="M40" i="2"/>
  <c r="B41" i="2"/>
  <c r="F41" i="2"/>
  <c r="O41" i="2" s="1"/>
  <c r="H41" i="2"/>
  <c r="Q41" i="2" s="1"/>
  <c r="C41" i="2"/>
  <c r="D41" i="2"/>
  <c r="K41" i="2"/>
  <c r="L41" i="2"/>
  <c r="M41" i="2"/>
  <c r="B42" i="2"/>
  <c r="F42" i="2"/>
  <c r="O42" i="2" s="1"/>
  <c r="H42" i="2"/>
  <c r="Q42" i="2" s="1"/>
  <c r="C42" i="2"/>
  <c r="D42" i="2"/>
  <c r="K42" i="2"/>
  <c r="L42" i="2"/>
  <c r="M42" i="2"/>
  <c r="B43" i="2"/>
  <c r="F43" i="2"/>
  <c r="O43" i="2" s="1"/>
  <c r="H43" i="2"/>
  <c r="Q43" i="2" s="1"/>
  <c r="C43" i="2"/>
  <c r="D43" i="2"/>
  <c r="K43" i="2"/>
  <c r="L43" i="2"/>
  <c r="M43" i="2"/>
  <c r="B44" i="2"/>
  <c r="F44" i="2"/>
  <c r="O44" i="2" s="1"/>
  <c r="H44" i="2"/>
  <c r="Q44" i="2" s="1"/>
  <c r="C44" i="2"/>
  <c r="D44" i="2"/>
  <c r="K44" i="2"/>
  <c r="L44" i="2"/>
  <c r="M44" i="2"/>
  <c r="B45" i="2"/>
  <c r="F45" i="2"/>
  <c r="O45" i="2" s="1"/>
  <c r="H45" i="2"/>
  <c r="Q45" i="2" s="1"/>
  <c r="C45" i="2"/>
  <c r="D45" i="2"/>
  <c r="K45" i="2"/>
  <c r="L45" i="2"/>
  <c r="M45" i="2"/>
  <c r="B46" i="2"/>
  <c r="F46" i="2"/>
  <c r="O46" i="2" s="1"/>
  <c r="H46" i="2"/>
  <c r="Q46" i="2" s="1"/>
  <c r="C46" i="2"/>
  <c r="D46" i="2"/>
  <c r="K46" i="2"/>
  <c r="L46" i="2"/>
  <c r="M46" i="2"/>
  <c r="B47" i="2"/>
  <c r="F47" i="2"/>
  <c r="O47" i="2" s="1"/>
  <c r="H47" i="2"/>
  <c r="Q47" i="2" s="1"/>
  <c r="C47" i="2"/>
  <c r="D47" i="2"/>
  <c r="K47" i="2"/>
  <c r="L47" i="2"/>
  <c r="M47" i="2"/>
  <c r="B48" i="2"/>
  <c r="F48" i="2"/>
  <c r="O48" i="2" s="1"/>
  <c r="H48" i="2"/>
  <c r="Q48" i="2" s="1"/>
  <c r="C48" i="2"/>
  <c r="D48" i="2"/>
  <c r="K48" i="2"/>
  <c r="L48" i="2"/>
  <c r="M48" i="2"/>
  <c r="B49" i="2"/>
  <c r="F49" i="2"/>
  <c r="O49" i="2" s="1"/>
  <c r="H49" i="2"/>
  <c r="Q49" i="2" s="1"/>
  <c r="C49" i="2"/>
  <c r="D49" i="2"/>
  <c r="K49" i="2"/>
  <c r="L49" i="2"/>
  <c r="M49" i="2"/>
  <c r="B50" i="2"/>
  <c r="F50" i="2"/>
  <c r="O50" i="2" s="1"/>
  <c r="H50" i="2"/>
  <c r="Q50" i="2" s="1"/>
  <c r="C50" i="2"/>
  <c r="D50" i="2"/>
  <c r="K50" i="2"/>
  <c r="L50" i="2"/>
  <c r="M50" i="2"/>
  <c r="B51" i="2"/>
  <c r="F51" i="2"/>
  <c r="O51" i="2" s="1"/>
  <c r="H51" i="2"/>
  <c r="Q51" i="2" s="1"/>
  <c r="C51" i="2"/>
  <c r="D51" i="2"/>
  <c r="K51" i="2"/>
  <c r="L51" i="2"/>
  <c r="M51" i="2"/>
  <c r="G18" i="1"/>
  <c r="J18" i="1" s="1"/>
  <c r="G19" i="1"/>
  <c r="J19" i="1" s="1"/>
  <c r="G20" i="1"/>
  <c r="J20" i="1" s="1"/>
  <c r="G21" i="1"/>
  <c r="J21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B3" i="2"/>
  <c r="F3" i="2"/>
  <c r="O3" i="2" s="1"/>
  <c r="H3" i="2"/>
  <c r="Q3" i="2" s="1"/>
  <c r="C3" i="2"/>
  <c r="D3" i="2"/>
  <c r="K3" i="2"/>
  <c r="L3" i="2"/>
  <c r="M3" i="2"/>
  <c r="B4" i="2"/>
  <c r="F4" i="2"/>
  <c r="O4" i="2" s="1"/>
  <c r="H4" i="2"/>
  <c r="Q4" i="2" s="1"/>
  <c r="C4" i="2"/>
  <c r="D4" i="2"/>
  <c r="K4" i="2"/>
  <c r="L4" i="2"/>
  <c r="M4" i="2"/>
  <c r="B5" i="2"/>
  <c r="F5" i="2"/>
  <c r="O5" i="2" s="1"/>
  <c r="H5" i="2"/>
  <c r="Q5" i="2" s="1"/>
  <c r="C5" i="2"/>
  <c r="D5" i="2"/>
  <c r="K5" i="2"/>
  <c r="L5" i="2"/>
  <c r="M5" i="2"/>
  <c r="B6" i="2"/>
  <c r="F6" i="2"/>
  <c r="O6" i="2" s="1"/>
  <c r="H6" i="2"/>
  <c r="Q6" i="2" s="1"/>
  <c r="C6" i="2"/>
  <c r="D6" i="2"/>
  <c r="K6" i="2"/>
  <c r="L6" i="2"/>
  <c r="M6" i="2"/>
  <c r="B7" i="2"/>
  <c r="F7" i="2"/>
  <c r="O7" i="2" s="1"/>
  <c r="H7" i="2"/>
  <c r="Q7" i="2" s="1"/>
  <c r="C7" i="2"/>
  <c r="D7" i="2"/>
  <c r="K7" i="2"/>
  <c r="L7" i="2"/>
  <c r="M7" i="2"/>
  <c r="B8" i="2"/>
  <c r="F8" i="2"/>
  <c r="O8" i="2" s="1"/>
  <c r="H8" i="2"/>
  <c r="Q8" i="2" s="1"/>
  <c r="C8" i="2"/>
  <c r="D8" i="2"/>
  <c r="K8" i="2"/>
  <c r="L8" i="2"/>
  <c r="M8" i="2"/>
  <c r="M2" i="2"/>
  <c r="L2" i="2"/>
  <c r="F2" i="2"/>
  <c r="O2" i="2" s="1"/>
  <c r="B2" i="2"/>
  <c r="K2" i="2" s="1"/>
  <c r="J36" i="1" l="1"/>
  <c r="I21" i="2" s="1"/>
  <c r="R21" i="2" s="1"/>
  <c r="J49" i="1"/>
  <c r="I34" i="2" s="1"/>
  <c r="R34" i="2" s="1"/>
  <c r="J51" i="1"/>
  <c r="I36" i="2" s="1"/>
  <c r="R36" i="2" s="1"/>
  <c r="J32" i="1"/>
  <c r="I17" i="2" s="1"/>
  <c r="R17" i="2" s="1"/>
  <c r="J52" i="1"/>
  <c r="I37" i="2" s="1"/>
  <c r="R37" i="2" s="1"/>
  <c r="J33" i="1"/>
  <c r="I18" i="2" s="1"/>
  <c r="R18" i="2" s="1"/>
  <c r="J48" i="1"/>
  <c r="I33" i="2" s="1"/>
  <c r="R33" i="2" s="1"/>
  <c r="J63" i="1"/>
  <c r="I48" i="2" s="1"/>
  <c r="R48" i="2" s="1"/>
  <c r="J47" i="1"/>
  <c r="I32" i="2" s="1"/>
  <c r="R32" i="2" s="1"/>
  <c r="J31" i="1"/>
  <c r="I16" i="2" s="1"/>
  <c r="R16" i="2" s="1"/>
  <c r="J62" i="1"/>
  <c r="I47" i="2" s="1"/>
  <c r="R47" i="2" s="1"/>
  <c r="J46" i="1"/>
  <c r="I31" i="2" s="1"/>
  <c r="R31" i="2" s="1"/>
  <c r="J30" i="1"/>
  <c r="I15" i="2" s="1"/>
  <c r="R15" i="2" s="1"/>
  <c r="J37" i="1"/>
  <c r="I22" i="2" s="1"/>
  <c r="R22" i="2" s="1"/>
  <c r="Z93" i="1"/>
  <c r="J61" i="1"/>
  <c r="I46" i="2" s="1"/>
  <c r="R46" i="2" s="1"/>
  <c r="J45" i="1"/>
  <c r="I30" i="2" s="1"/>
  <c r="R30" i="2" s="1"/>
  <c r="J29" i="1"/>
  <c r="I14" i="2" s="1"/>
  <c r="R14" i="2" s="1"/>
  <c r="J65" i="1"/>
  <c r="I50" i="2" s="1"/>
  <c r="R50" i="2" s="1"/>
  <c r="Y111" i="1"/>
  <c r="J60" i="1"/>
  <c r="I45" i="2" s="1"/>
  <c r="R45" i="2" s="1"/>
  <c r="J44" i="1"/>
  <c r="I29" i="2" s="1"/>
  <c r="R29" i="2" s="1"/>
  <c r="J28" i="1"/>
  <c r="I13" i="2" s="1"/>
  <c r="R13" i="2" s="1"/>
  <c r="J64" i="1"/>
  <c r="I49" i="2" s="1"/>
  <c r="R49" i="2" s="1"/>
  <c r="J59" i="1"/>
  <c r="I44" i="2" s="1"/>
  <c r="R44" i="2" s="1"/>
  <c r="J43" i="1"/>
  <c r="I28" i="2" s="1"/>
  <c r="R28" i="2" s="1"/>
  <c r="J27" i="1"/>
  <c r="I12" i="2" s="1"/>
  <c r="R12" i="2" s="1"/>
  <c r="J34" i="1"/>
  <c r="I19" i="2" s="1"/>
  <c r="R19" i="2" s="1"/>
  <c r="J26" i="1"/>
  <c r="I11" i="2" s="1"/>
  <c r="R11" i="2" s="1"/>
  <c r="J66" i="1"/>
  <c r="I51" i="2" s="1"/>
  <c r="R51" i="2" s="1"/>
  <c r="J57" i="1"/>
  <c r="I42" i="2" s="1"/>
  <c r="R42" i="2" s="1"/>
  <c r="J41" i="1"/>
  <c r="I26" i="2" s="1"/>
  <c r="R26" i="2" s="1"/>
  <c r="J25" i="1"/>
  <c r="I10" i="2" s="1"/>
  <c r="R10" i="2" s="1"/>
  <c r="J50" i="1"/>
  <c r="I35" i="2" s="1"/>
  <c r="R35" i="2" s="1"/>
  <c r="J42" i="1"/>
  <c r="I27" i="2" s="1"/>
  <c r="R27" i="2" s="1"/>
  <c r="J56" i="1"/>
  <c r="I41" i="2" s="1"/>
  <c r="R41" i="2" s="1"/>
  <c r="J40" i="1"/>
  <c r="I25" i="2" s="1"/>
  <c r="R25" i="2" s="1"/>
  <c r="J24" i="1"/>
  <c r="I9" i="2" s="1"/>
  <c r="R9" i="2" s="1"/>
  <c r="J35" i="1"/>
  <c r="I20" i="2" s="1"/>
  <c r="R20" i="2" s="1"/>
  <c r="J55" i="1"/>
  <c r="I40" i="2" s="1"/>
  <c r="R40" i="2" s="1"/>
  <c r="J39" i="1"/>
  <c r="I24" i="2" s="1"/>
  <c r="R24" i="2" s="1"/>
  <c r="J23" i="1"/>
  <c r="I8" i="2" s="1"/>
  <c r="R8" i="2" s="1"/>
  <c r="J53" i="1"/>
  <c r="I38" i="2" s="1"/>
  <c r="R38" i="2" s="1"/>
  <c r="J58" i="1"/>
  <c r="I43" i="2" s="1"/>
  <c r="R43" i="2" s="1"/>
  <c r="J54" i="1"/>
  <c r="I39" i="2" s="1"/>
  <c r="R39" i="2" s="1"/>
  <c r="J38" i="1"/>
  <c r="I23" i="2" s="1"/>
  <c r="R23" i="2" s="1"/>
  <c r="J22" i="1"/>
  <c r="I7" i="2" s="1"/>
  <c r="R7" i="2" s="1"/>
  <c r="H61" i="2"/>
  <c r="H67" i="2"/>
  <c r="H69" i="2"/>
  <c r="H71" i="2"/>
  <c r="H73" i="2"/>
  <c r="H59" i="2"/>
  <c r="H63" i="2"/>
  <c r="H65" i="2"/>
  <c r="H57" i="2"/>
  <c r="H58" i="2"/>
  <c r="H60" i="2"/>
  <c r="H62" i="2"/>
  <c r="H64" i="2"/>
  <c r="H68" i="2"/>
  <c r="H70" i="2"/>
  <c r="H72" i="2"/>
  <c r="H66" i="2"/>
  <c r="Z89" i="1"/>
  <c r="Z101" i="1"/>
  <c r="X81" i="1"/>
  <c r="X115" i="1"/>
  <c r="Y89" i="1"/>
  <c r="Y101" i="1"/>
  <c r="V115" i="1"/>
  <c r="Y81" i="1"/>
  <c r="Y115" i="1"/>
  <c r="W91" i="1"/>
  <c r="W103" i="1"/>
  <c r="W85" i="1"/>
  <c r="Y93" i="1"/>
  <c r="X85" i="1"/>
  <c r="AA93" i="1"/>
  <c r="V107" i="1"/>
  <c r="Z85" i="1"/>
  <c r="W107" i="1"/>
  <c r="Z97" i="1"/>
  <c r="Y107" i="1"/>
  <c r="W77" i="1"/>
  <c r="W89" i="1"/>
  <c r="V99" i="1"/>
  <c r="W79" i="1"/>
  <c r="X89" i="1"/>
  <c r="W87" i="1"/>
  <c r="Y95" i="1"/>
  <c r="Y103" i="1"/>
  <c r="Z111" i="1"/>
  <c r="X79" i="1"/>
  <c r="X83" i="1"/>
  <c r="X87" i="1"/>
  <c r="X91" i="1"/>
  <c r="V113" i="1"/>
  <c r="W83" i="1"/>
  <c r="Y99" i="1"/>
  <c r="Y79" i="1"/>
  <c r="Y83" i="1"/>
  <c r="Y87" i="1"/>
  <c r="Y91" i="1"/>
  <c r="AA95" i="1"/>
  <c r="AA99" i="1"/>
  <c r="AA103" i="1"/>
  <c r="AA107" i="1"/>
  <c r="W113" i="1"/>
  <c r="V105" i="1"/>
  <c r="V109" i="1"/>
  <c r="X113" i="1"/>
  <c r="V101" i="1"/>
  <c r="AA79" i="1"/>
  <c r="AA83" i="1"/>
  <c r="AA87" i="1"/>
  <c r="AA91" i="1"/>
  <c r="W97" i="1"/>
  <c r="W101" i="1"/>
  <c r="W105" i="1"/>
  <c r="W109" i="1"/>
  <c r="Y113" i="1"/>
  <c r="V97" i="1"/>
  <c r="V81" i="1"/>
  <c r="V85" i="1"/>
  <c r="V89" i="1"/>
  <c r="V93" i="1"/>
  <c r="X97" i="1"/>
  <c r="X101" i="1"/>
  <c r="X105" i="1"/>
  <c r="X109" i="1"/>
  <c r="W81" i="1"/>
  <c r="W93" i="1"/>
  <c r="Y97" i="1"/>
  <c r="Y105" i="1"/>
  <c r="Y109" i="1"/>
  <c r="Z105" i="1"/>
  <c r="Z109" i="1"/>
  <c r="X77" i="1"/>
  <c r="Y85" i="1"/>
  <c r="W115" i="1"/>
  <c r="Y77" i="1"/>
  <c r="Z81" i="1"/>
  <c r="V103" i="1"/>
  <c r="V111" i="1"/>
  <c r="W95" i="1"/>
  <c r="W99" i="1"/>
  <c r="W111" i="1"/>
  <c r="Z77" i="1"/>
  <c r="V79" i="1"/>
  <c r="V83" i="1"/>
  <c r="V87" i="1"/>
  <c r="V91" i="1"/>
  <c r="X95" i="1"/>
  <c r="X99" i="1"/>
  <c r="X103" i="1"/>
  <c r="X107" i="1"/>
  <c r="Z115" i="1"/>
  <c r="AA111" i="1"/>
  <c r="X93" i="1"/>
  <c r="X111" i="1"/>
  <c r="AL18" i="1"/>
  <c r="AM18" i="1"/>
  <c r="AL19" i="1"/>
  <c r="AM19" i="1"/>
  <c r="AL20" i="1"/>
  <c r="AM20" i="1"/>
  <c r="AL21" i="1"/>
  <c r="AM21" i="1"/>
  <c r="AL22" i="1"/>
  <c r="AM22" i="1"/>
  <c r="AL23" i="1"/>
  <c r="AM23" i="1"/>
  <c r="AL24" i="1"/>
  <c r="AM24" i="1"/>
  <c r="AL25" i="1"/>
  <c r="AM25" i="1"/>
  <c r="AL26" i="1"/>
  <c r="AM26" i="1"/>
  <c r="AL27" i="1"/>
  <c r="AM27" i="1"/>
  <c r="AL28" i="1"/>
  <c r="AM28" i="1"/>
  <c r="AL29" i="1"/>
  <c r="AM29" i="1"/>
  <c r="AL30" i="1"/>
  <c r="AM30" i="1"/>
  <c r="AL31" i="1"/>
  <c r="AM31" i="1"/>
  <c r="AL32" i="1"/>
  <c r="AM32" i="1"/>
  <c r="AL33" i="1"/>
  <c r="AM33" i="1"/>
  <c r="AL34" i="1"/>
  <c r="AM34" i="1"/>
  <c r="AL35" i="1"/>
  <c r="AM35" i="1"/>
  <c r="AL36" i="1"/>
  <c r="AM36" i="1"/>
  <c r="AL37" i="1"/>
  <c r="AM37" i="1"/>
  <c r="AL38" i="1"/>
  <c r="AM38" i="1"/>
  <c r="AL39" i="1"/>
  <c r="AM39" i="1"/>
  <c r="AL40" i="1"/>
  <c r="AM40" i="1"/>
  <c r="AL41" i="1"/>
  <c r="AM41" i="1"/>
  <c r="AL42" i="1"/>
  <c r="AM42" i="1"/>
  <c r="AL43" i="1"/>
  <c r="AM43" i="1"/>
  <c r="AL44" i="1"/>
  <c r="AM44" i="1"/>
  <c r="AL45" i="1"/>
  <c r="AM45" i="1"/>
  <c r="AL46" i="1"/>
  <c r="AM46" i="1"/>
  <c r="AL47" i="1"/>
  <c r="AM47" i="1"/>
  <c r="AL48" i="1"/>
  <c r="AM48" i="1"/>
  <c r="AL49" i="1"/>
  <c r="AM49" i="1"/>
  <c r="AL50" i="1"/>
  <c r="AM50" i="1"/>
  <c r="AL51" i="1"/>
  <c r="AM51" i="1"/>
  <c r="AL52" i="1"/>
  <c r="AM52" i="1"/>
  <c r="AL53" i="1"/>
  <c r="AM53" i="1"/>
  <c r="AL54" i="1"/>
  <c r="AM54" i="1"/>
  <c r="AL55" i="1"/>
  <c r="AM55" i="1"/>
  <c r="AL56" i="1"/>
  <c r="AM56" i="1"/>
  <c r="AL57" i="1"/>
  <c r="AM57" i="1"/>
  <c r="AL58" i="1"/>
  <c r="AM58" i="1"/>
  <c r="AL59" i="1"/>
  <c r="AM59" i="1"/>
  <c r="AL60" i="1"/>
  <c r="AM60" i="1"/>
  <c r="AL61" i="1"/>
  <c r="AM61" i="1"/>
  <c r="AL62" i="1"/>
  <c r="AM62" i="1"/>
  <c r="AL63" i="1"/>
  <c r="AM63" i="1"/>
  <c r="AL64" i="1"/>
  <c r="AM64" i="1"/>
  <c r="AL65" i="1"/>
  <c r="AM65" i="1"/>
  <c r="AL66" i="1"/>
  <c r="AM66" i="1"/>
  <c r="AM17" i="1"/>
  <c r="AL17" i="1"/>
  <c r="AN55" i="1" l="1"/>
  <c r="AN46" i="1"/>
  <c r="AN54" i="1"/>
  <c r="AN47" i="1"/>
  <c r="AN29" i="1"/>
  <c r="AN25" i="1"/>
  <c r="AN21" i="1"/>
  <c r="AN56" i="1"/>
  <c r="AN59" i="1"/>
  <c r="AN20" i="1"/>
  <c r="AN43" i="1"/>
  <c r="AN39" i="1"/>
  <c r="AN31" i="1"/>
  <c r="AN62" i="1"/>
  <c r="AN42" i="1"/>
  <c r="AN22" i="1"/>
  <c r="AN18" i="1"/>
  <c r="AN64" i="1"/>
  <c r="AN53" i="1"/>
  <c r="AN49" i="1"/>
  <c r="AN41" i="1"/>
  <c r="AN63" i="1"/>
  <c r="AN44" i="1"/>
  <c r="AN36" i="1"/>
  <c r="AN32" i="1"/>
  <c r="AN51" i="1"/>
  <c r="AN27" i="1"/>
  <c r="AN23" i="1"/>
  <c r="AN38" i="1"/>
  <c r="AN30" i="1"/>
  <c r="AN61" i="1"/>
  <c r="AN52" i="1"/>
  <c r="AN35" i="1"/>
  <c r="AN28" i="1"/>
  <c r="AN24" i="1"/>
  <c r="AN66" i="1"/>
  <c r="AN65" i="1"/>
  <c r="AN58" i="1"/>
  <c r="AN48" i="1"/>
  <c r="AN45" i="1"/>
  <c r="AN34" i="1"/>
  <c r="AN57" i="1"/>
  <c r="AN40" i="1"/>
  <c r="AN37" i="1"/>
  <c r="AN33" i="1"/>
  <c r="AN26" i="1"/>
  <c r="AN19" i="1"/>
  <c r="AN60" i="1"/>
  <c r="AN50" i="1"/>
  <c r="AN17" i="1"/>
  <c r="I6" i="2" l="1"/>
  <c r="R6" i="2" s="1"/>
  <c r="I5" i="2"/>
  <c r="R5" i="2" s="1"/>
  <c r="I4" i="2"/>
  <c r="R4" i="2" s="1"/>
  <c r="I3" i="2"/>
  <c r="R3" i="2" s="1"/>
  <c r="I2" i="2" l="1"/>
  <c r="R2" i="2" s="1"/>
  <c r="V95" i="1"/>
  <c r="V77" i="1"/>
  <c r="Z113" i="1"/>
  <c r="AI116" i="1"/>
  <c r="AH116" i="1"/>
  <c r="AG116" i="1"/>
  <c r="AF116" i="1"/>
  <c r="AE116" i="1"/>
  <c r="AD116" i="1"/>
  <c r="F115" i="1"/>
  <c r="AC116" i="1" s="1"/>
  <c r="AI114" i="1"/>
  <c r="AH114" i="1"/>
  <c r="AG114" i="1"/>
  <c r="AF114" i="1"/>
  <c r="AE114" i="1"/>
  <c r="AD114" i="1"/>
  <c r="F113" i="1"/>
  <c r="AC114" i="1" s="1"/>
  <c r="AI112" i="1"/>
  <c r="AH112" i="1"/>
  <c r="AG112" i="1"/>
  <c r="AF112" i="1"/>
  <c r="AE112" i="1"/>
  <c r="AD112" i="1"/>
  <c r="F111" i="1"/>
  <c r="AC112" i="1" s="1"/>
  <c r="AI110" i="1"/>
  <c r="AH110" i="1"/>
  <c r="AG110" i="1"/>
  <c r="AF110" i="1"/>
  <c r="AE110" i="1"/>
  <c r="AD110" i="1"/>
  <c r="F109" i="1"/>
  <c r="AC110" i="1" s="1"/>
  <c r="AI108" i="1"/>
  <c r="AH108" i="1"/>
  <c r="AG108" i="1"/>
  <c r="AF108" i="1"/>
  <c r="AE108" i="1"/>
  <c r="AD108" i="1"/>
  <c r="F107" i="1"/>
  <c r="AC108" i="1" s="1"/>
  <c r="AI106" i="1"/>
  <c r="AH106" i="1"/>
  <c r="AG106" i="1"/>
  <c r="AF106" i="1"/>
  <c r="AE106" i="1"/>
  <c r="AD106" i="1"/>
  <c r="F105" i="1"/>
  <c r="AC106" i="1" s="1"/>
  <c r="AI104" i="1"/>
  <c r="AH104" i="1"/>
  <c r="AG104" i="1"/>
  <c r="AF104" i="1"/>
  <c r="AE104" i="1"/>
  <c r="AD104" i="1"/>
  <c r="F103" i="1"/>
  <c r="AC104" i="1" s="1"/>
  <c r="AI102" i="1"/>
  <c r="AH102" i="1"/>
  <c r="AG102" i="1"/>
  <c r="AF102" i="1"/>
  <c r="AE102" i="1"/>
  <c r="AD102" i="1"/>
  <c r="F101" i="1"/>
  <c r="AC102" i="1" s="1"/>
  <c r="AI100" i="1"/>
  <c r="AH100" i="1"/>
  <c r="AG100" i="1"/>
  <c r="AF100" i="1"/>
  <c r="AE100" i="1"/>
  <c r="AD100" i="1"/>
  <c r="F99" i="1"/>
  <c r="AC100" i="1" s="1"/>
  <c r="AI98" i="1"/>
  <c r="AH98" i="1"/>
  <c r="AG98" i="1"/>
  <c r="AF98" i="1"/>
  <c r="AE98" i="1"/>
  <c r="AD98" i="1"/>
  <c r="F97" i="1"/>
  <c r="AI96" i="1"/>
  <c r="AH96" i="1"/>
  <c r="AG96" i="1"/>
  <c r="AF96" i="1"/>
  <c r="AE96" i="1"/>
  <c r="AD96" i="1"/>
  <c r="AI94" i="1"/>
  <c r="AH94" i="1"/>
  <c r="AG94" i="1"/>
  <c r="AF94" i="1"/>
  <c r="AE94" i="1"/>
  <c r="AD94" i="1"/>
  <c r="F93" i="1"/>
  <c r="AC94" i="1" s="1"/>
  <c r="AI92" i="1"/>
  <c r="AH92" i="1"/>
  <c r="AG92" i="1"/>
  <c r="AF92" i="1"/>
  <c r="AE92" i="1"/>
  <c r="AD92" i="1"/>
  <c r="F91" i="1"/>
  <c r="AC92" i="1" s="1"/>
  <c r="AI90" i="1"/>
  <c r="AH90" i="1"/>
  <c r="AG90" i="1"/>
  <c r="AF90" i="1"/>
  <c r="AE90" i="1"/>
  <c r="AD90" i="1"/>
  <c r="F89" i="1"/>
  <c r="AC90" i="1" s="1"/>
  <c r="AI88" i="1"/>
  <c r="AH88" i="1"/>
  <c r="AG88" i="1"/>
  <c r="AF88" i="1"/>
  <c r="AE88" i="1"/>
  <c r="AD88" i="1"/>
  <c r="F87" i="1"/>
  <c r="AC88" i="1" s="1"/>
  <c r="AI86" i="1"/>
  <c r="AH86" i="1"/>
  <c r="AG86" i="1"/>
  <c r="AF86" i="1"/>
  <c r="AE86" i="1"/>
  <c r="AD86" i="1"/>
  <c r="F85" i="1"/>
  <c r="AC86" i="1" s="1"/>
  <c r="AI84" i="1"/>
  <c r="AH84" i="1"/>
  <c r="AG84" i="1"/>
  <c r="AF84" i="1"/>
  <c r="AE84" i="1"/>
  <c r="AD84" i="1"/>
  <c r="F83" i="1"/>
  <c r="AC84" i="1" s="1"/>
  <c r="AI82" i="1"/>
  <c r="AH82" i="1"/>
  <c r="AG82" i="1"/>
  <c r="AF82" i="1"/>
  <c r="AE82" i="1"/>
  <c r="AD82" i="1"/>
  <c r="F81" i="1"/>
  <c r="AC82" i="1" s="1"/>
  <c r="AI80" i="1"/>
  <c r="AH80" i="1"/>
  <c r="AG80" i="1"/>
  <c r="AF80" i="1"/>
  <c r="AE80" i="1"/>
  <c r="AD80" i="1"/>
  <c r="F79" i="1"/>
  <c r="AC80" i="1" s="1"/>
  <c r="AI78" i="1"/>
  <c r="AH78" i="1"/>
  <c r="AG78" i="1"/>
  <c r="AF78" i="1"/>
  <c r="AE78" i="1"/>
  <c r="AD78" i="1"/>
  <c r="H2" i="2"/>
  <c r="Q2" i="2" s="1"/>
  <c r="AC98" i="1" l="1"/>
  <c r="AC97" i="1"/>
  <c r="G97" i="1" s="1"/>
  <c r="I64" i="2" s="1"/>
  <c r="AN92" i="1"/>
  <c r="AO92" i="1" s="1"/>
  <c r="U91" i="1" s="1"/>
  <c r="AN106" i="1"/>
  <c r="AO106" i="1" s="1"/>
  <c r="U105" i="1" s="1"/>
  <c r="AN90" i="1"/>
  <c r="AO90" i="1" s="1"/>
  <c r="U89" i="1" s="1"/>
  <c r="AN104" i="1"/>
  <c r="AO104" i="1" s="1"/>
  <c r="U103" i="1" s="1"/>
  <c r="AN82" i="1"/>
  <c r="AO82" i="1" s="1"/>
  <c r="U81" i="1" s="1"/>
  <c r="AN96" i="1"/>
  <c r="AO96" i="1" s="1"/>
  <c r="U95" i="1" s="1"/>
  <c r="AC109" i="1"/>
  <c r="G109" i="1" s="1"/>
  <c r="I70" i="2" s="1"/>
  <c r="AC85" i="1"/>
  <c r="G85" i="1" s="1"/>
  <c r="I58" i="2" s="1"/>
  <c r="AC99" i="1"/>
  <c r="G99" i="1" s="1"/>
  <c r="I65" i="2" s="1"/>
  <c r="AN110" i="1"/>
  <c r="AO110" i="1" s="1"/>
  <c r="U109" i="1" s="1"/>
  <c r="AN86" i="1"/>
  <c r="AO86" i="1" s="1"/>
  <c r="U85" i="1" s="1"/>
  <c r="AN100" i="1"/>
  <c r="AO100" i="1" s="1"/>
  <c r="U99" i="1" s="1"/>
  <c r="AC113" i="1"/>
  <c r="G113" i="1" s="1"/>
  <c r="I72" i="2" s="1"/>
  <c r="AC89" i="1"/>
  <c r="G89" i="1" s="1"/>
  <c r="I60" i="2" s="1"/>
  <c r="AC103" i="1"/>
  <c r="G103" i="1" s="1"/>
  <c r="I67" i="2" s="1"/>
  <c r="AN114" i="1"/>
  <c r="AO114" i="1" s="1"/>
  <c r="U113" i="1" s="1"/>
  <c r="AC79" i="1"/>
  <c r="G79" i="1" s="1"/>
  <c r="I55" i="2" s="1"/>
  <c r="AN80" i="1"/>
  <c r="AO80" i="1" s="1"/>
  <c r="U79" i="1" s="1"/>
  <c r="AN108" i="1"/>
  <c r="AO108" i="1" s="1"/>
  <c r="U107" i="1" s="1"/>
  <c r="AC93" i="1"/>
  <c r="G93" i="1" s="1"/>
  <c r="I62" i="2" s="1"/>
  <c r="AC107" i="1"/>
  <c r="G107" i="1" s="1"/>
  <c r="I69" i="2" s="1"/>
  <c r="AC83" i="1"/>
  <c r="G83" i="1" s="1"/>
  <c r="I57" i="2" s="1"/>
  <c r="AN94" i="1"/>
  <c r="AO94" i="1" s="1"/>
  <c r="U93" i="1" s="1"/>
  <c r="AN84" i="1"/>
  <c r="AO84" i="1" s="1"/>
  <c r="U83" i="1" s="1"/>
  <c r="AN98" i="1"/>
  <c r="AO98" i="1" s="1"/>
  <c r="U97" i="1" s="1"/>
  <c r="AC111" i="1"/>
  <c r="G111" i="1" s="1"/>
  <c r="I71" i="2" s="1"/>
  <c r="AC81" i="1"/>
  <c r="G81" i="1" s="1"/>
  <c r="I56" i="2" s="1"/>
  <c r="AC87" i="1"/>
  <c r="G87" i="1" s="1"/>
  <c r="I59" i="2" s="1"/>
  <c r="AN112" i="1"/>
  <c r="AO112" i="1" s="1"/>
  <c r="U111" i="1" s="1"/>
  <c r="AC101" i="1"/>
  <c r="G101" i="1" s="1"/>
  <c r="I66" i="2" s="1"/>
  <c r="AN88" i="1"/>
  <c r="AO88" i="1" s="1"/>
  <c r="U87" i="1" s="1"/>
  <c r="AN102" i="1"/>
  <c r="AO102" i="1" s="1"/>
  <c r="U101" i="1" s="1"/>
  <c r="AC115" i="1"/>
  <c r="G115" i="1" s="1"/>
  <c r="I73" i="2" s="1"/>
  <c r="AN78" i="1"/>
  <c r="AO78" i="1" s="1"/>
  <c r="U77" i="1" s="1"/>
  <c r="AC91" i="1"/>
  <c r="G91" i="1" s="1"/>
  <c r="I61" i="2" s="1"/>
  <c r="AC105" i="1"/>
  <c r="G105" i="1" s="1"/>
  <c r="I68" i="2" s="1"/>
  <c r="AN116" i="1"/>
  <c r="AO116" i="1" s="1"/>
  <c r="U115" i="1" s="1"/>
  <c r="F95" i="1"/>
  <c r="AC96" i="1" s="1"/>
  <c r="H55" i="2"/>
  <c r="H56" i="2"/>
  <c r="H54" i="2"/>
  <c r="F77" i="1"/>
  <c r="AC78" i="1" s="1"/>
  <c r="AC95" i="1" l="1"/>
  <c r="G95" i="1" s="1"/>
  <c r="I63" i="2" s="1"/>
  <c r="AC77" i="1"/>
  <c r="G77" i="1" s="1"/>
  <c r="I54" i="2" s="1"/>
  <c r="D2" i="2" l="1"/>
  <c r="D3" i="1" l="1"/>
</calcChain>
</file>

<file path=xl/sharedStrings.xml><?xml version="1.0" encoding="utf-8"?>
<sst xmlns="http://schemas.openxmlformats.org/spreadsheetml/2006/main" count="209" uniqueCount="153">
  <si>
    <t>№</t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</si>
  <si>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</si>
  <si>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</si>
  <si>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</si>
  <si>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100ｍ個人メドレー</t>
  </si>
  <si>
    <t>50ｍ自由形</t>
  </si>
  <si>
    <t>50ｍ背泳ぎ</t>
  </si>
  <si>
    <t>50ｍ平泳ぎ</t>
  </si>
  <si>
    <t>50ｍバタフライ</t>
  </si>
  <si>
    <t>参加費</t>
    <rPh sb="0" eb="3">
      <t>サンカヒ</t>
    </rPh>
    <phoneticPr fontId="1"/>
  </si>
  <si>
    <t>半田</t>
    <rPh sb="0" eb="2">
      <t>ハンダ</t>
    </rPh>
    <phoneticPr fontId="1"/>
  </si>
  <si>
    <t>50ｍ自由形</t>
    <phoneticPr fontId="1"/>
  </si>
  <si>
    <t>円です。大会当日にお支払いください。</t>
    <rPh sb="0" eb="1">
      <t>エン</t>
    </rPh>
    <rPh sb="4" eb="6">
      <t>タイカイ</t>
    </rPh>
    <rPh sb="6" eb="8">
      <t>トウジツ</t>
    </rPh>
    <rPh sb="10" eb="12">
      <t>シハラ</t>
    </rPh>
    <phoneticPr fontId="1"/>
  </si>
  <si>
    <t>タイム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</si>
  <si>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</si>
  <si>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</si>
  <si>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29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</si>
  <si>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</si>
  <si>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</si>
  <si>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太郎</t>
    <rPh sb="0" eb="2">
      <t>タロウ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</si>
  <si>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</si>
  <si>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</si>
  <si>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</si>
  <si>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タイム</t>
    <phoneticPr fontId="1"/>
  </si>
  <si>
    <t>　※内容確認・緊急時に連絡が可能な連絡先を記入してください。</t>
    <rPh sb="2" eb="6">
      <t>ナイヨウカクニン</t>
    </rPh>
    <rPh sb="7" eb="10">
      <t>キンキュウジ</t>
    </rPh>
    <rPh sb="11" eb="13">
      <t>レンラク</t>
    </rPh>
    <rPh sb="14" eb="16">
      <t>カノウ</t>
    </rPh>
    <rPh sb="17" eb="20">
      <t>レンラクサキ</t>
    </rPh>
    <rPh sb="21" eb="23">
      <t>キニュウ</t>
    </rPh>
    <phoneticPr fontId="1"/>
  </si>
  <si>
    <t>※氏名、学校名、学年はプログラムに掲載し、レース後に速報を掲示します。また、入賞者の結果はホームページ等で公表されます。
　それ以外の個人情報（住所や電話番号等）は非公開とします。</t>
    <rPh sb="4" eb="6">
      <t>ガッコウ</t>
    </rPh>
    <rPh sb="6" eb="7">
      <t>メイ</t>
    </rPh>
    <rPh sb="7" eb="8">
      <t>コウメイ</t>
    </rPh>
    <rPh sb="8" eb="10">
      <t>ガクネン</t>
    </rPh>
    <phoneticPr fontId="1"/>
  </si>
  <si>
    <t>チーム名</t>
    <rPh sb="3" eb="4">
      <t>メイ</t>
    </rPh>
    <phoneticPr fontId="1"/>
  </si>
  <si>
    <t>代表者名</t>
    <rPh sb="0" eb="4">
      <t>ダイヒョウシャメイ</t>
    </rPh>
    <phoneticPr fontId="1"/>
  </si>
  <si>
    <t>代表者連絡先</t>
    <rPh sb="0" eb="3">
      <t>ダイヒョウシャ</t>
    </rPh>
    <rPh sb="3" eb="6">
      <t>レンラクサキ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</si>
  <si>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</si>
  <si>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</si>
  <si>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年齢区分</t>
    <rPh sb="0" eb="4">
      <t>ネンレイクブン</t>
    </rPh>
    <phoneticPr fontId="1"/>
  </si>
  <si>
    <t>連絡先</t>
    <rPh sb="0" eb="3">
      <t>レンラクサキ</t>
    </rPh>
    <phoneticPr fontId="1"/>
  </si>
  <si>
    <t>リレー種目</t>
    <rPh sb="3" eb="5">
      <t>シュモク</t>
    </rPh>
    <phoneticPr fontId="1"/>
  </si>
  <si>
    <t>第１泳者No.</t>
    <rPh sb="0" eb="1">
      <t>ダイ</t>
    </rPh>
    <rPh sb="2" eb="4">
      <t>エイシャ</t>
    </rPh>
    <phoneticPr fontId="2"/>
  </si>
  <si>
    <t>第２泳者No.</t>
    <rPh sb="0" eb="1">
      <t>ダイ</t>
    </rPh>
    <rPh sb="2" eb="4">
      <t>エイシャ</t>
    </rPh>
    <phoneticPr fontId="2"/>
  </si>
  <si>
    <t>第３泳者No.</t>
    <rPh sb="0" eb="1">
      <t>ダイ</t>
    </rPh>
    <rPh sb="2" eb="4">
      <t>エイシャ</t>
    </rPh>
    <phoneticPr fontId="2"/>
  </si>
  <si>
    <t>第４泳者No.</t>
    <rPh sb="0" eb="1">
      <t>ダイ</t>
    </rPh>
    <rPh sb="2" eb="4">
      <t>エイシャ</t>
    </rPh>
    <phoneticPr fontId="2"/>
  </si>
  <si>
    <t>補欠１No.</t>
    <rPh sb="0" eb="2">
      <t>ホケツ</t>
    </rPh>
    <phoneticPr fontId="2"/>
  </si>
  <si>
    <t>補欠２No.</t>
    <rPh sb="0" eb="2">
      <t>ホケツ</t>
    </rPh>
    <phoneticPr fontId="2"/>
  </si>
  <si>
    <t>年齢合計</t>
    <rPh sb="0" eb="4">
      <t>ネンレイゴウケイ</t>
    </rPh>
    <phoneticPr fontId="1"/>
  </si>
  <si>
    <t>混合</t>
    <rPh sb="0" eb="2">
      <t>コンゴウ</t>
    </rPh>
    <phoneticPr fontId="1"/>
  </si>
  <si>
    <t>MR/FR</t>
    <phoneticPr fontId="1"/>
  </si>
  <si>
    <t>MFR</t>
    <phoneticPr fontId="1"/>
  </si>
  <si>
    <t>　　</t>
    <phoneticPr fontId="1"/>
  </si>
  <si>
    <t>リレー申込書</t>
  </si>
  <si>
    <t>高校生</t>
    <rPh sb="0" eb="3">
      <t>コウコウセイ</t>
    </rPh>
    <phoneticPr fontId="1"/>
  </si>
  <si>
    <t>一　般</t>
    <rPh sb="0" eb="1">
      <t>イチ</t>
    </rPh>
    <rPh sb="2" eb="3">
      <t>ハン</t>
    </rPh>
    <phoneticPr fontId="1"/>
  </si>
  <si>
    <t>100ｍ自由形</t>
  </si>
  <si>
    <t>100ｍ背泳ぎ</t>
  </si>
  <si>
    <t>100ｍ平泳ぎ</t>
  </si>
  <si>
    <t>100ｍバタフライ</t>
  </si>
  <si>
    <t>・リレー区分で｢0①」と表示される場合は事務局で判断します</t>
    <phoneticPr fontId="1"/>
  </si>
  <si>
    <t>満年齢基準日</t>
  </si>
  <si>
    <t>【18歳の場合のみ】
高校生か
一般かを選択</t>
    <rPh sb="3" eb="4">
      <t>サイ</t>
    </rPh>
    <rPh sb="5" eb="7">
      <t>バアイ</t>
    </rPh>
    <rPh sb="11" eb="14">
      <t>コウコウセイ</t>
    </rPh>
    <rPh sb="16" eb="18">
      <t>イッパン</t>
    </rPh>
    <rPh sb="20" eb="22">
      <t>センタク</t>
    </rPh>
    <phoneticPr fontId="1"/>
  </si>
  <si>
    <t xml:space="preserve"> ⓪高校生　　①18～24歳　②25～29歳　③30～34歳　④35～39歳　⑤40～44歳　⑥45～49歳 ⑦50～54歳　⑧55～59歳</t>
    <phoneticPr fontId="1"/>
  </si>
  <si>
    <t xml:space="preserve"> ⑨60～64歳　⑩65～69歳　⑪70～74歳　⑫75～79歳　⑬80～84歳　　⑭85～89歳　　※以降5歳毎に区分</t>
    <phoneticPr fontId="1"/>
  </si>
  <si>
    <t>参加費</t>
    <rPh sb="0" eb="3">
      <t>サンカヒ</t>
    </rPh>
    <phoneticPr fontId="1"/>
  </si>
  <si>
    <t>参加費（全体）</t>
    <rPh sb="0" eb="3">
      <t>サンカヒ</t>
    </rPh>
    <rPh sb="4" eb="6">
      <t>ゼンタイ</t>
    </rPh>
    <phoneticPr fontId="1"/>
  </si>
  <si>
    <t>個人種目分</t>
    <rPh sb="0" eb="2">
      <t>コジン</t>
    </rPh>
    <rPh sb="2" eb="4">
      <t>シュモク</t>
    </rPh>
    <rPh sb="4" eb="5">
      <t>ブン</t>
    </rPh>
    <phoneticPr fontId="1"/>
  </si>
  <si>
    <t>リレー分</t>
    <rPh sb="3" eb="4">
      <t>ブン</t>
    </rPh>
    <phoneticPr fontId="1"/>
  </si>
  <si>
    <t>住所が知多半島以外の方</t>
    <rPh sb="0" eb="2">
      <t>ジュウショ</t>
    </rPh>
    <rPh sb="3" eb="9">
      <t>チタハントウイガイ</t>
    </rPh>
    <rPh sb="10" eb="11">
      <t>カタ</t>
    </rPh>
    <phoneticPr fontId="1"/>
  </si>
  <si>
    <t>市</t>
    <rPh sb="0" eb="1">
      <t>シ</t>
    </rPh>
    <phoneticPr fontId="1"/>
  </si>
  <si>
    <t>町</t>
    <rPh sb="0" eb="1">
      <t>マチ</t>
    </rPh>
    <phoneticPr fontId="1"/>
  </si>
  <si>
    <t>判断</t>
    <rPh sb="0" eb="2">
      <t>ハンダン</t>
    </rPh>
    <phoneticPr fontId="1"/>
  </si>
  <si>
    <t>勤務先所在市町</t>
    <rPh sb="0" eb="3">
      <t>キンムサキ</t>
    </rPh>
    <rPh sb="3" eb="7">
      <t>ショザイシマチ</t>
    </rPh>
    <phoneticPr fontId="1"/>
  </si>
  <si>
    <t>学校名（在学の方）</t>
    <rPh sb="0" eb="3">
      <t>ガッコウメイ</t>
    </rPh>
    <rPh sb="4" eb="6">
      <t>ザイガク</t>
    </rPh>
    <rPh sb="7" eb="8">
      <t>カタ</t>
    </rPh>
    <phoneticPr fontId="1"/>
  </si>
  <si>
    <t>勤務先名（在勤の方）</t>
    <rPh sb="0" eb="3">
      <t>キンムサキ</t>
    </rPh>
    <rPh sb="3" eb="4">
      <t>メイ</t>
    </rPh>
    <rPh sb="5" eb="7">
      <t>ザイキン</t>
    </rPh>
    <rPh sb="8" eb="9">
      <t>カタ</t>
    </rPh>
    <phoneticPr fontId="1"/>
  </si>
  <si>
    <t>半田市</t>
    <rPh sb="0" eb="2">
      <t>ハンダ</t>
    </rPh>
    <rPh sb="2" eb="3">
      <t>シ</t>
    </rPh>
    <phoneticPr fontId="1"/>
  </si>
  <si>
    <t>常滑市</t>
    <phoneticPr fontId="1"/>
  </si>
  <si>
    <t>東海市</t>
    <phoneticPr fontId="1"/>
  </si>
  <si>
    <t>大府市</t>
    <phoneticPr fontId="1"/>
  </si>
  <si>
    <t>知多市</t>
    <phoneticPr fontId="1"/>
  </si>
  <si>
    <t>阿久比町</t>
    <phoneticPr fontId="1"/>
  </si>
  <si>
    <t>東浦町</t>
    <phoneticPr fontId="1"/>
  </si>
  <si>
    <t>南知多町</t>
    <phoneticPr fontId="1"/>
  </si>
  <si>
    <t>美浜町</t>
    <phoneticPr fontId="1"/>
  </si>
  <si>
    <t>武豊町</t>
    <phoneticPr fontId="1"/>
  </si>
  <si>
    <t>住　　　所</t>
    <rPh sb="0" eb="1">
      <t>ジュウ</t>
    </rPh>
    <rPh sb="4" eb="5">
      <t>ショ</t>
    </rPh>
    <phoneticPr fontId="1"/>
  </si>
  <si>
    <t>競技役員について</t>
    <rPh sb="0" eb="2">
      <t>キョウギ</t>
    </rPh>
    <rPh sb="2" eb="4">
      <t>ヤクイン</t>
    </rPh>
    <phoneticPr fontId="1"/>
  </si>
  <si>
    <t>承諾する</t>
    <rPh sb="0" eb="2">
      <t>ショウダク</t>
    </rPh>
    <phoneticPr fontId="1"/>
  </si>
  <si>
    <t>チームの都合によりできない</t>
    <rPh sb="4" eb="6">
      <t>ツゴウ</t>
    </rPh>
    <phoneticPr fontId="1"/>
  </si>
  <si>
    <t>競技役員をお願いできる場合の人数（別途役員として依頼している人は除外してください） →</t>
    <phoneticPr fontId="1"/>
  </si>
  <si>
    <t>１人</t>
    <rPh sb="1" eb="2">
      <t>ニン</t>
    </rPh>
    <phoneticPr fontId="1"/>
  </si>
  <si>
    <t>２人</t>
    <rPh sb="1" eb="2">
      <t>ニン</t>
    </rPh>
    <phoneticPr fontId="1"/>
  </si>
  <si>
    <t>３人</t>
    <rPh sb="1" eb="2">
      <t>ニン</t>
    </rPh>
    <phoneticPr fontId="1"/>
  </si>
  <si>
    <t>４人</t>
    <rPh sb="1" eb="2">
      <t>ニン</t>
    </rPh>
    <phoneticPr fontId="1"/>
  </si>
  <si>
    <t>５人</t>
    <rPh sb="1" eb="2">
      <t>ニン</t>
    </rPh>
    <phoneticPr fontId="1"/>
  </si>
  <si>
    <t>６人</t>
    <rPh sb="1" eb="2">
      <t>ニン</t>
    </rPh>
    <phoneticPr fontId="1"/>
  </si>
  <si>
    <t>７人</t>
    <rPh sb="1" eb="2">
      <t>ニン</t>
    </rPh>
    <phoneticPr fontId="1"/>
  </si>
  <si>
    <t>（途中交代可能）</t>
    <phoneticPr fontId="1"/>
  </si>
  <si>
    <t>※午前Aさん、午後Bさんの場合、１人としてカウント</t>
    <rPh sb="1" eb="3">
      <t>ゴゼン</t>
    </rPh>
    <rPh sb="7" eb="9">
      <t>ゴゴ</t>
    </rPh>
    <rPh sb="13" eb="15">
      <t>バアイ</t>
    </rPh>
    <rPh sb="17" eb="18">
      <t>ニン</t>
    </rPh>
    <phoneticPr fontId="1"/>
  </si>
  <si>
    <t>上に戻る</t>
    <rPh sb="0" eb="1">
      <t>ウエ</t>
    </rPh>
    <rPh sb="2" eb="3">
      <t>モド</t>
    </rPh>
    <phoneticPr fontId="1"/>
  </si>
  <si>
    <t>■リレー入力欄へ（ここをクリックすると入力欄にジャンプします。）</t>
    <rPh sb="4" eb="6">
      <t>ニュウリョク</t>
    </rPh>
    <rPh sb="6" eb="7">
      <t>ラン</t>
    </rPh>
    <phoneticPr fontId="1"/>
  </si>
  <si>
    <t>■リレー入力欄へ</t>
    <phoneticPr fontId="1"/>
  </si>
  <si>
    <t>■一番上に戻る</t>
    <rPh sb="1" eb="3">
      <t>イチバン</t>
    </rPh>
    <rPh sb="3" eb="4">
      <t>ウエ</t>
    </rPh>
    <rPh sb="5" eb="6">
      <t>モド</t>
    </rPh>
    <phoneticPr fontId="1"/>
  </si>
  <si>
    <t>リレー</t>
    <phoneticPr fontId="1"/>
  </si>
  <si>
    <t>チーム名</t>
    <rPh sb="3" eb="4">
      <t>メイ</t>
    </rPh>
    <phoneticPr fontId="1"/>
  </si>
  <si>
    <t>泳者</t>
    <rPh sb="0" eb="2">
      <t>エイシャ</t>
    </rPh>
    <phoneticPr fontId="1"/>
  </si>
  <si>
    <t>区分</t>
    <rPh sb="0" eb="2">
      <t>クブン</t>
    </rPh>
    <phoneticPr fontId="1"/>
  </si>
  <si>
    <t>種目</t>
    <rPh sb="0" eb="2">
      <t>シュモク</t>
    </rPh>
    <phoneticPr fontId="1"/>
  </si>
  <si>
    <t>※泳者№ は 上の選手名簿の 左側の№ を入力</t>
    <phoneticPr fontId="1"/>
  </si>
  <si>
    <t>個人種目</t>
    <rPh sb="0" eb="2">
      <t>コジン</t>
    </rPh>
    <rPh sb="2" eb="4">
      <t>シュモク</t>
    </rPh>
    <phoneticPr fontId="1"/>
  </si>
  <si>
    <t>メドレー・フリーリレー</t>
    <phoneticPr fontId="1"/>
  </si>
  <si>
    <t>混合リレー</t>
    <rPh sb="0" eb="2">
      <t>コンゴウ</t>
    </rPh>
    <phoneticPr fontId="1"/>
  </si>
  <si>
    <t>東洋</t>
    <rPh sb="0" eb="2">
      <t>トウヨウ</t>
    </rPh>
    <phoneticPr fontId="1"/>
  </si>
  <si>
    <t>花子</t>
    <rPh sb="0" eb="2">
      <t>ハナコ</t>
    </rPh>
    <phoneticPr fontId="1"/>
  </si>
  <si>
    <t>女</t>
    <rPh sb="0" eb="1">
      <t>オンナ</t>
    </rPh>
    <phoneticPr fontId="1"/>
  </si>
  <si>
    <t>高校生</t>
    <rPh sb="0" eb="3">
      <t>コウコウセイ</t>
    </rPh>
    <phoneticPr fontId="1"/>
  </si>
  <si>
    <t>半田市東洋町2-1</t>
    <rPh sb="0" eb="3">
      <t>ハンダシ</t>
    </rPh>
    <rPh sb="3" eb="6">
      <t>トウヨウチョウ</t>
    </rPh>
    <phoneticPr fontId="1"/>
  </si>
  <si>
    <t>名古屋市中区三の丸3-2-1　　●●ハイツ201</t>
    <phoneticPr fontId="1"/>
  </si>
  <si>
    <t>△△高校</t>
    <rPh sb="2" eb="4">
      <t>コウコウ</t>
    </rPh>
    <phoneticPr fontId="1"/>
  </si>
  <si>
    <t>半田</t>
    <rPh sb="0" eb="2">
      <t>ハンダ</t>
    </rPh>
    <phoneticPr fontId="1"/>
  </si>
  <si>
    <t>次郎</t>
    <rPh sb="0" eb="2">
      <t>ジロウ</t>
    </rPh>
    <phoneticPr fontId="1"/>
  </si>
  <si>
    <t>男</t>
    <rPh sb="0" eb="1">
      <t>オトコ</t>
    </rPh>
    <phoneticPr fontId="1"/>
  </si>
  <si>
    <t>100ｍ平泳ぎ</t>
    <phoneticPr fontId="1"/>
  </si>
  <si>
    <t>25</t>
    <phoneticPr fontId="1"/>
  </si>
  <si>
    <t>50ｍ平泳ぎ</t>
    <phoneticPr fontId="1"/>
  </si>
  <si>
    <t>35</t>
    <phoneticPr fontId="1"/>
  </si>
  <si>
    <t>090-000-0000</t>
    <phoneticPr fontId="1"/>
  </si>
  <si>
    <t>052-000-0000</t>
    <phoneticPr fontId="1"/>
  </si>
  <si>
    <t>高浜市〇〇町1-1</t>
    <rPh sb="0" eb="3">
      <t>タカハマシ</t>
    </rPh>
    <rPh sb="5" eb="6">
      <t>マチ</t>
    </rPh>
    <phoneticPr fontId="1"/>
  </si>
  <si>
    <t>（株）△△商事</t>
    <phoneticPr fontId="1"/>
  </si>
  <si>
    <t>東浦町</t>
    <rPh sb="0" eb="3">
      <t>ヒガシウラチョウ</t>
    </rPh>
    <phoneticPr fontId="1"/>
  </si>
  <si>
    <t>・メドレーリレー・フリーリレーは、各年齢区分男女各１チームとする。男女混合フリーリレーは各年齢区分各１チームとする。</t>
    <rPh sb="17" eb="20">
      <t>カクネンレイ</t>
    </rPh>
    <rPh sb="20" eb="22">
      <t>クブン</t>
    </rPh>
    <rPh sb="22" eb="24">
      <t>ダンジョ</t>
    </rPh>
    <rPh sb="24" eb="25">
      <t>カク</t>
    </rPh>
    <rPh sb="33" eb="35">
      <t>ダンジョ</t>
    </rPh>
    <rPh sb="35" eb="37">
      <t>コンゴウ</t>
    </rPh>
    <rPh sb="44" eb="47">
      <t>カクネンレイ</t>
    </rPh>
    <rPh sb="47" eb="49">
      <t>クブン</t>
    </rPh>
    <rPh sb="49" eb="50">
      <t>カク</t>
    </rPh>
    <phoneticPr fontId="1"/>
  </si>
  <si>
    <t>・区分⓪は高校生のみで構成されるチームのみ。</t>
    <phoneticPr fontId="1"/>
  </si>
  <si>
    <t xml:space="preserve"> ⓪高校生　①119 歳以下　②120～159歳　③160～199歳　④300～239歳　⑤240～279歳　⑥280歳～</t>
  </si>
  <si>
    <t xml:space="preserve"> ①199歳以下　②200歳以上</t>
    <phoneticPr fontId="1"/>
  </si>
  <si>
    <t>200ｍ自由形</t>
    <phoneticPr fontId="1"/>
  </si>
  <si>
    <t>⑦</t>
    <phoneticPr fontId="1"/>
  </si>
  <si>
    <t>③</t>
    <phoneticPr fontId="1"/>
  </si>
  <si>
    <r>
      <t xml:space="preserve">性別
</t>
    </r>
    <r>
      <rPr>
        <sz val="11"/>
        <rFont val="BIZ UDゴシック"/>
        <family val="3"/>
        <charset val="128"/>
      </rPr>
      <t>(選択)</t>
    </r>
    <rPh sb="0" eb="2">
      <t>セイベツ</t>
    </rPh>
    <phoneticPr fontId="1"/>
  </si>
  <si>
    <r>
      <rPr>
        <b/>
        <sz val="11"/>
        <rFont val="BIZ UDゴシック"/>
        <family val="3"/>
        <charset val="128"/>
      </rPr>
      <t xml:space="preserve">参加種目１
</t>
    </r>
    <r>
      <rPr>
        <sz val="11"/>
        <rFont val="BIZ UDゴシック"/>
        <family val="3"/>
        <charset val="128"/>
      </rPr>
      <t>(選択できます)</t>
    </r>
    <rPh sb="0" eb="2">
      <t>サンカ</t>
    </rPh>
    <rPh sb="2" eb="4">
      <t>シュモク</t>
    </rPh>
    <rPh sb="7" eb="9">
      <t>センタク</t>
    </rPh>
    <phoneticPr fontId="1"/>
  </si>
  <si>
    <r>
      <rPr>
        <b/>
        <sz val="11"/>
        <rFont val="BIZ UDゴシック"/>
        <family val="3"/>
        <charset val="128"/>
      </rPr>
      <t xml:space="preserve">参加種目２
</t>
    </r>
    <r>
      <rPr>
        <sz val="11"/>
        <rFont val="BIZ UDゴシック"/>
        <family val="3"/>
        <charset val="128"/>
      </rPr>
      <t>(選択できます)</t>
    </r>
    <rPh sb="0" eb="2">
      <t>サンカ</t>
    </rPh>
    <rPh sb="2" eb="4">
      <t>シュモク</t>
    </rPh>
    <phoneticPr fontId="1"/>
  </si>
  <si>
    <r>
      <t>・</t>
    </r>
    <r>
      <rPr>
        <b/>
        <u/>
        <sz val="11"/>
        <color rgb="FFFF0000"/>
        <rFont val="BIZ UDゴシック"/>
        <family val="3"/>
        <charset val="128"/>
      </rPr>
      <t>混合リレーは男２名、女２名で構成し、泳者の順番は問わない。</t>
    </r>
    <rPh sb="1" eb="3">
      <t>コンゴウ</t>
    </rPh>
    <rPh sb="7" eb="8">
      <t>オトコ</t>
    </rPh>
    <rPh sb="9" eb="10">
      <t>メイ</t>
    </rPh>
    <rPh sb="11" eb="12">
      <t>オンナ</t>
    </rPh>
    <rPh sb="13" eb="14">
      <t>メイ</t>
    </rPh>
    <rPh sb="15" eb="17">
      <t>コウセイ</t>
    </rPh>
    <rPh sb="19" eb="21">
      <t>エイシャ</t>
    </rPh>
    <rPh sb="22" eb="24">
      <t>ジュンバン</t>
    </rPh>
    <rPh sb="25" eb="26">
      <t>ト</t>
    </rPh>
    <phoneticPr fontId="1"/>
  </si>
  <si>
    <t>00</t>
    <phoneticPr fontId="1"/>
  </si>
  <si>
    <t>０秒は00と入力
　　↓</t>
    <rPh sb="1" eb="2">
      <t>ビョウ</t>
    </rPh>
    <rPh sb="6" eb="8">
      <t>ニュウリョク</t>
    </rPh>
    <phoneticPr fontId="1"/>
  </si>
  <si>
    <r>
      <t xml:space="preserve">タイム
</t>
    </r>
    <r>
      <rPr>
        <b/>
        <sz val="8"/>
        <rFont val="BIZ UDゴシック"/>
        <family val="3"/>
        <charset val="128"/>
      </rPr>
      <t>※タイムが分かる人は記入</t>
    </r>
    <phoneticPr fontId="1"/>
  </si>
  <si>
    <t>2026マーメイドカップ　一般の部　【団体参加用】　参加申込書</t>
    <rPh sb="13" eb="15">
      <t>イッパン</t>
    </rPh>
    <rPh sb="16" eb="17">
      <t>ブ</t>
    </rPh>
    <rPh sb="19" eb="21">
      <t>ダンタイ</t>
    </rPh>
    <rPh sb="21" eb="24">
      <t>サンカヨウ</t>
    </rPh>
    <rPh sb="26" eb="28">
      <t>サンカ</t>
    </rPh>
    <rPh sb="28" eb="31">
      <t>モウシコミショ</t>
    </rPh>
    <phoneticPr fontId="1"/>
  </si>
  <si>
    <t>締切は７月１３日(月)です</t>
    <rPh sb="0" eb="1">
      <t>シ</t>
    </rPh>
    <rPh sb="1" eb="2">
      <t>キ</t>
    </rPh>
    <rPh sb="4" eb="5">
      <t>ガツ</t>
    </rPh>
    <rPh sb="7" eb="8">
      <t>ニチ</t>
    </rPh>
    <rPh sb="9" eb="10">
      <t>ツキ</t>
    </rPh>
    <phoneticPr fontId="1"/>
  </si>
  <si>
    <t>200ｍ自由形</t>
  </si>
  <si>
    <t>4×25ｍメドレーリレー</t>
  </si>
  <si>
    <t>4×50ｍフリーリレー</t>
  </si>
  <si>
    <t>4×25ｍ混合フリーリレー</t>
    <rPh sb="5" eb="7">
      <t>コンゴウ</t>
    </rPh>
    <phoneticPr fontId="1"/>
  </si>
  <si>
    <t>不要</t>
    <rPh sb="0" eb="2">
      <t>フヨウ</t>
    </rPh>
    <phoneticPr fontId="1"/>
  </si>
  <si>
    <t>申込人数分必要</t>
    <rPh sb="0" eb="2">
      <t>モウシコミ</t>
    </rPh>
    <rPh sb="2" eb="5">
      <t>ニンズウブン</t>
    </rPh>
    <rPh sb="5" eb="7">
      <t>ヒツヨウ</t>
    </rPh>
    <phoneticPr fontId="1"/>
  </si>
  <si>
    <t>配布プログラムの必要部数</t>
    <rPh sb="0" eb="2">
      <t>ハイフ</t>
    </rPh>
    <rPh sb="8" eb="10">
      <t>ヒツヨウ</t>
    </rPh>
    <rPh sb="10" eb="12">
      <t>ブスウ</t>
    </rPh>
    <phoneticPr fontId="1"/>
  </si>
  <si>
    <t>　※プログラムはホームページにも掲載します。</t>
    <rPh sb="16" eb="18">
      <t>ケイサイ</t>
    </rPh>
    <phoneticPr fontId="1"/>
  </si>
  <si>
    <t>１部</t>
    <rPh sb="1" eb="2">
      <t>ブ</t>
    </rPh>
    <phoneticPr fontId="1"/>
  </si>
  <si>
    <t>２部</t>
    <rPh sb="1" eb="2">
      <t>ブ</t>
    </rPh>
    <phoneticPr fontId="1"/>
  </si>
  <si>
    <t>３部</t>
    <rPh sb="1" eb="2">
      <t>ブ</t>
    </rPh>
    <phoneticPr fontId="1"/>
  </si>
  <si>
    <t>４部</t>
    <rPh sb="1" eb="2">
      <t>ブ</t>
    </rPh>
    <phoneticPr fontId="1"/>
  </si>
  <si>
    <t>５部</t>
    <rPh sb="1" eb="2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</si>
</sst>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 "/>
    <numFmt numFmtId="178" formatCode="#,##0_);[Red]\(#,##0\)"/>
    <numFmt numFmtId="179" formatCode="&quot;¥&quot;#,##0_);[Red]\(&quot;¥&quot;#,##0\)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11"/>
      <color indexed="16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1"/>
      <color indexed="39"/>
      <name val="BIZ UDゴシック"/>
      <family val="3"/>
      <charset val="128"/>
    </font>
    <font>
      <b/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28"/>
      <name val="BIZ UDゴシック"/>
      <family val="3"/>
      <charset val="128"/>
    </font>
    <font>
      <b/>
      <sz val="11"/>
      <color indexed="1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10"/>
      <name val="BIZ UD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Dot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>
      <alignment vertical="center"/>
    </xf>
    <xf numFmtId="0" fontId="5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8" fillId="5" borderId="0" xfId="0" applyFont="1" applyFill="1">
      <alignment vertical="center"/>
    </xf>
    <xf numFmtId="49" fontId="5" fillId="5" borderId="0" xfId="0" applyNumberFormat="1" applyFont="1" applyFill="1">
      <alignment vertical="center"/>
    </xf>
    <xf numFmtId="14" fontId="5" fillId="5" borderId="0" xfId="0" applyNumberFormat="1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5" borderId="0" xfId="0" applyFont="1" applyFill="1" applyAlignment="1">
      <alignment horizontal="center" vertical="center"/>
    </xf>
    <xf numFmtId="0" fontId="9" fillId="5" borderId="0" xfId="0" applyFont="1" applyFill="1">
      <alignment vertical="center"/>
    </xf>
    <xf numFmtId="14" fontId="5" fillId="5" borderId="0" xfId="0" applyNumberFormat="1" applyFont="1" applyFill="1">
      <alignment vertical="center"/>
    </xf>
    <xf numFmtId="0" fontId="10" fillId="5" borderId="0" xfId="0" applyFont="1" applyFill="1" applyAlignment="1">
      <alignment horizontal="right" vertical="center"/>
    </xf>
    <xf numFmtId="0" fontId="10" fillId="5" borderId="0" xfId="0" applyFont="1" applyFill="1">
      <alignment vertical="center"/>
    </xf>
    <xf numFmtId="49" fontId="5" fillId="0" borderId="0" xfId="0" applyNumberFormat="1" applyFont="1">
      <alignment vertical="center"/>
    </xf>
    <xf numFmtId="0" fontId="11" fillId="0" borderId="0" xfId="0" applyFont="1">
      <alignment vertical="center"/>
    </xf>
    <xf numFmtId="176" fontId="5" fillId="5" borderId="0" xfId="0" applyNumberFormat="1" applyFont="1" applyFill="1">
      <alignment vertical="center"/>
    </xf>
    <xf numFmtId="176" fontId="10" fillId="5" borderId="0" xfId="0" applyNumberFormat="1" applyFont="1" applyFill="1">
      <alignment vertical="center"/>
    </xf>
    <xf numFmtId="176" fontId="10" fillId="5" borderId="0" xfId="0" applyNumberFormat="1" applyFont="1" applyFill="1" applyAlignment="1">
      <alignment vertical="top"/>
    </xf>
    <xf numFmtId="0" fontId="10" fillId="2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49" fontId="13" fillId="7" borderId="14" xfId="0" applyNumberFormat="1" applyFont="1" applyFill="1" applyBorder="1" applyAlignment="1">
      <alignment horizontal="center" vertical="center"/>
    </xf>
    <xf numFmtId="49" fontId="13" fillId="7" borderId="21" xfId="0" applyNumberFormat="1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49" fontId="5" fillId="0" borderId="0" xfId="0" applyNumberFormat="1" applyFont="1" applyAlignment="1"/>
    <xf numFmtId="176" fontId="5" fillId="0" borderId="0" xfId="0" applyNumberFormat="1" applyFont="1" applyAlignme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76" fontId="11" fillId="0" borderId="0" xfId="0" applyNumberFormat="1" applyFont="1" applyAlignment="1">
      <alignment horizont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49" fontId="5" fillId="0" borderId="23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0" fontId="11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16" fillId="5" borderId="0" xfId="0" applyFont="1" applyFill="1">
      <alignment vertical="center"/>
    </xf>
    <xf numFmtId="176" fontId="17" fillId="5" borderId="0" xfId="0" applyNumberFormat="1" applyFont="1" applyFill="1">
      <alignment vertical="center"/>
    </xf>
    <xf numFmtId="0" fontId="17" fillId="5" borderId="0" xfId="0" applyFont="1" applyFill="1">
      <alignment vertical="center"/>
    </xf>
    <xf numFmtId="0" fontId="13" fillId="0" borderId="0" xfId="0" applyFont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49" fontId="11" fillId="5" borderId="0" xfId="0" applyNumberFormat="1" applyFont="1" applyFill="1" applyAlignment="1">
      <alignment horizontal="center" vertical="center"/>
    </xf>
    <xf numFmtId="176" fontId="11" fillId="5" borderId="0" xfId="0" applyNumberFormat="1" applyFont="1" applyFill="1" applyAlignment="1">
      <alignment horizontal="center" vertical="center"/>
    </xf>
    <xf numFmtId="179" fontId="12" fillId="0" borderId="0" xfId="0" applyNumberFormat="1" applyFont="1" applyAlignment="1">
      <alignment vertical="top" wrapText="1"/>
    </xf>
    <xf numFmtId="0" fontId="10" fillId="0" borderId="12" xfId="0" applyFont="1" applyBorder="1">
      <alignment vertical="center"/>
    </xf>
    <xf numFmtId="0" fontId="10" fillId="0" borderId="12" xfId="0" applyFont="1" applyBorder="1" applyAlignment="1"/>
    <xf numFmtId="0" fontId="5" fillId="0" borderId="0" xfId="0" applyFont="1" applyAlignment="1">
      <alignment vertical="center" shrinkToFit="1"/>
    </xf>
    <xf numFmtId="0" fontId="5" fillId="8" borderId="1" xfId="0" applyFont="1" applyFill="1" applyBorder="1" applyAlignment="1">
      <alignment vertical="center" shrinkToFit="1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49" fontId="11" fillId="0" borderId="7" xfId="0" applyNumberFormat="1" applyFont="1" applyBorder="1" applyAlignment="1" applyProtection="1">
      <alignment horizontal="center" vertical="center" shrinkToFit="1"/>
      <protection locked="0"/>
    </xf>
    <xf numFmtId="49" fontId="11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49" fontId="10" fillId="2" borderId="15" xfId="0" applyNumberFormat="1" applyFont="1" applyFill="1" applyBorder="1" applyAlignment="1">
      <alignment horizontal="center" vertical="center" wrapText="1"/>
    </xf>
    <xf numFmtId="49" fontId="13" fillId="7" borderId="27" xfId="0" applyNumberFormat="1" applyFont="1" applyFill="1" applyBorder="1" applyAlignment="1">
      <alignment horizontal="center" vertical="center"/>
    </xf>
    <xf numFmtId="49" fontId="13" fillId="7" borderId="28" xfId="0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vertical="center" shrinkToFit="1"/>
      <protection locked="0"/>
    </xf>
    <xf numFmtId="0" fontId="10" fillId="4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shrinkToFit="1"/>
    </xf>
    <xf numFmtId="0" fontId="12" fillId="5" borderId="0" xfId="0" applyFont="1" applyFill="1" applyAlignment="1">
      <alignment horizontal="left" vertical="center" wrapText="1"/>
    </xf>
    <xf numFmtId="0" fontId="4" fillId="0" borderId="0" xfId="1" applyAlignment="1" applyProtection="1">
      <alignment vertical="center"/>
      <protection locked="0"/>
    </xf>
    <xf numFmtId="14" fontId="12" fillId="4" borderId="0" xfId="0" applyNumberFormat="1" applyFont="1" applyFill="1" applyAlignment="1">
      <alignment horizontal="right" vertical="center" shrinkToFit="1"/>
    </xf>
    <xf numFmtId="0" fontId="20" fillId="5" borderId="0" xfId="0" applyFont="1" applyFill="1" applyAlignment="1">
      <alignment horizontal="right" vertical="center"/>
    </xf>
    <xf numFmtId="49" fontId="5" fillId="0" borderId="2" xfId="0" applyNumberFormat="1" applyFont="1" applyBorder="1" applyProtection="1">
      <alignment vertical="center"/>
      <protection locked="0"/>
    </xf>
    <xf numFmtId="0" fontId="4" fillId="0" borderId="0" xfId="1">
      <alignment vertical="center"/>
    </xf>
    <xf numFmtId="176" fontId="15" fillId="4" borderId="26" xfId="0" applyNumberFormat="1" applyFont="1" applyFill="1" applyBorder="1" applyAlignment="1">
      <alignment horizontal="center" vertical="center" shrinkToFit="1"/>
    </xf>
    <xf numFmtId="176" fontId="15" fillId="4" borderId="33" xfId="0" applyNumberFormat="1" applyFont="1" applyFill="1" applyBorder="1" applyAlignment="1">
      <alignment horizontal="center" vertical="center" shrinkToFit="1"/>
    </xf>
    <xf numFmtId="0" fontId="13" fillId="7" borderId="22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left" vertical="center" wrapText="1"/>
    </xf>
    <xf numFmtId="0" fontId="10" fillId="4" borderId="1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176" fontId="10" fillId="2" borderId="24" xfId="0" applyNumberFormat="1" applyFont="1" applyFill="1" applyBorder="1" applyAlignment="1">
      <alignment horizontal="center" vertical="center" wrapText="1"/>
    </xf>
    <xf numFmtId="176" fontId="10" fillId="2" borderId="25" xfId="0" applyNumberFormat="1" applyFont="1" applyFill="1" applyBorder="1" applyAlignment="1">
      <alignment horizontal="center" vertical="center" wrapText="1"/>
    </xf>
    <xf numFmtId="176" fontId="10" fillId="2" borderId="34" xfId="0" applyNumberFormat="1" applyFont="1" applyFill="1" applyBorder="1" applyAlignment="1">
      <alignment horizontal="center" vertical="center" wrapText="1"/>
    </xf>
    <xf numFmtId="176" fontId="10" fillId="2" borderId="35" xfId="0" applyNumberFormat="1" applyFont="1" applyFill="1" applyBorder="1" applyAlignment="1">
      <alignment horizontal="center" vertical="center" wrapText="1"/>
    </xf>
    <xf numFmtId="176" fontId="13" fillId="7" borderId="29" xfId="0" applyNumberFormat="1" applyFont="1" applyFill="1" applyBorder="1" applyAlignment="1">
      <alignment horizontal="center" vertical="center"/>
    </xf>
    <xf numFmtId="176" fontId="13" fillId="7" borderId="30" xfId="0" applyNumberFormat="1" applyFont="1" applyFill="1" applyBorder="1" applyAlignment="1">
      <alignment horizontal="center" vertical="center"/>
    </xf>
    <xf numFmtId="176" fontId="13" fillId="7" borderId="31" xfId="0" applyNumberFormat="1" applyFont="1" applyFill="1" applyBorder="1" applyAlignment="1">
      <alignment horizontal="center" vertical="center"/>
    </xf>
    <xf numFmtId="176" fontId="13" fillId="7" borderId="32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left" vertical="center" shrinkToFit="1"/>
    </xf>
    <xf numFmtId="0" fontId="13" fillId="7" borderId="19" xfId="0" applyFont="1" applyFill="1" applyBorder="1">
      <alignment vertical="center"/>
    </xf>
    <xf numFmtId="0" fontId="13" fillId="7" borderId="20" xfId="0" applyFont="1" applyFill="1" applyBorder="1">
      <alignment vertical="center"/>
    </xf>
    <xf numFmtId="0" fontId="13" fillId="7" borderId="13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4" fontId="13" fillId="7" borderId="19" xfId="0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178" fontId="8" fillId="4" borderId="24" xfId="0" applyNumberFormat="1" applyFont="1" applyFill="1" applyBorder="1" applyAlignment="1" applyProtection="1">
      <alignment horizontal="right" vertical="center"/>
      <protection locked="0"/>
    </xf>
    <xf numFmtId="178" fontId="8" fillId="4" borderId="25" xfId="0" applyNumberFormat="1" applyFont="1" applyFill="1" applyBorder="1" applyAlignment="1" applyProtection="1">
      <alignment horizontal="right" vertical="center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14" fontId="13" fillId="7" borderId="8" xfId="0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14" fontId="13" fillId="7" borderId="20" xfId="0" applyNumberFormat="1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left" vertical="center"/>
    </xf>
    <xf numFmtId="0" fontId="13" fillId="7" borderId="20" xfId="0" applyFont="1" applyFill="1" applyBorder="1" applyAlignment="1">
      <alignment horizontal="left" vertical="center"/>
    </xf>
    <xf numFmtId="0" fontId="13" fillId="7" borderId="19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left" vertical="center" shrinkToFit="1"/>
    </xf>
    <xf numFmtId="0" fontId="13" fillId="7" borderId="20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11" fillId="7" borderId="1" xfId="0" applyFont="1" applyFill="1" applyBorder="1" applyAlignment="1" applyProtection="1">
      <alignment horizontal="center" vertical="center" shrinkToFit="1"/>
      <protection locked="0"/>
    </xf>
    <xf numFmtId="0" fontId="13" fillId="7" borderId="0" xfId="0" applyFont="1" applyFill="1" applyAlignment="1">
      <alignment horizontal="left" vertical="center" shrinkToFit="1"/>
    </xf>
    <xf numFmtId="0" fontId="13" fillId="7" borderId="19" xfId="0" applyFont="1" applyFill="1" applyBorder="1" applyAlignment="1">
      <alignment vertical="center" shrinkToFit="1"/>
    </xf>
    <xf numFmtId="0" fontId="13" fillId="7" borderId="0" xfId="0" applyFont="1" applyFill="1" applyAlignment="1">
      <alignment vertical="center" shrinkToFit="1"/>
    </xf>
    <xf numFmtId="0" fontId="13" fillId="7" borderId="20" xfId="0" applyFont="1" applyFill="1" applyBorder="1" applyAlignment="1">
      <alignment vertical="center" shrinkToFit="1"/>
    </xf>
    <xf numFmtId="0" fontId="5" fillId="7" borderId="13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14" fontId="11" fillId="0" borderId="3" xfId="0" applyNumberFormat="1" applyFont="1" applyBorder="1" applyAlignment="1" applyProtection="1">
      <alignment horizontal="center" vertical="center" shrinkToFit="1"/>
      <protection locked="0"/>
    </xf>
    <xf numFmtId="14" fontId="11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178" fontId="10" fillId="0" borderId="16" xfId="0" applyNumberFormat="1" applyFont="1" applyBorder="1" applyAlignment="1">
      <alignment horizontal="right" vertical="center"/>
    </xf>
    <xf numFmtId="178" fontId="10" fillId="0" borderId="5" xfId="0" applyNumberFormat="1" applyFont="1" applyBorder="1" applyAlignment="1">
      <alignment horizontal="right" vertical="center"/>
    </xf>
    <xf numFmtId="0" fontId="20" fillId="5" borderId="0" xfId="0" applyFont="1" applyFill="1" applyAlignment="1">
      <alignment horizontal="right" vertical="center"/>
    </xf>
    <xf numFmtId="0" fontId="4" fillId="5" borderId="0" xfId="1" applyFill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190"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92D05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ont>
        <b val="0"/>
        <strike val="0"/>
        <outline val="0"/>
        <shadow val="0"/>
        <u val="none"/>
        <vertAlign val="baseline"/>
        <sz val="1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FF8080"/>
      <color rgb="FFFF99FF"/>
      <color rgb="FFFF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リスト2" displayName="リスト2" ref="D119:E121" totalsRowShown="0" headerRowDxfId="189" dataDxfId="188">
  <tableColumns count="2">
    <tableColumn id="1" xr3:uid="{00000000-0010-0000-0000-000001000000}" name="男" dataDxfId="187"/>
    <tableColumn id="2" xr3:uid="{00000000-0010-0000-0000-000002000000}" name="高校生" dataDxfId="18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83"/>
  <sheetViews>
    <sheetView tabSelected="1" zoomScale="90" zoomScaleNormal="90" zoomScaleSheetLayoutView="80" workbookViewId="0">
      <selection activeCell="D4" sqref="D4:F4"/>
    </sheetView>
  </sheetViews>
  <sheetFormatPr defaultColWidth="8.88671875" defaultRowHeight="12.6" x14ac:dyDescent="0.2"/>
  <cols>
    <col min="1" max="1" width="3.77734375" style="14" customWidth="1"/>
    <col min="2" max="3" width="10.77734375" style="14" customWidth="1"/>
    <col min="4" max="6" width="10.77734375" style="55" customWidth="1"/>
    <col min="7" max="10" width="10.77734375" style="14" customWidth="1"/>
    <col min="11" max="11" width="10.77734375" style="20" customWidth="1"/>
    <col min="12" max="13" width="10.77734375" style="14" customWidth="1"/>
    <col min="14" max="14" width="10.77734375" style="20" customWidth="1"/>
    <col min="15" max="15" width="10.77734375" style="56" customWidth="1"/>
    <col min="16" max="20" width="10.77734375" style="14" customWidth="1"/>
    <col min="21" max="21" width="20.109375" style="14" customWidth="1"/>
    <col min="22" max="37" width="10.77734375" style="14" customWidth="1"/>
    <col min="38" max="39" width="3.44140625" style="14" bestFit="1" customWidth="1"/>
    <col min="40" max="40" width="5.44140625" style="14" bestFit="1" customWidth="1"/>
    <col min="41" max="41" width="9.77734375" style="14" customWidth="1"/>
    <col min="42" max="16384" width="8.88671875" style="14"/>
  </cols>
  <sheetData>
    <row r="1" spans="1:40" ht="27" customHeight="1" x14ac:dyDescent="0.2">
      <c r="A1" s="8"/>
      <c r="B1" s="9" t="s">
        <v>138</v>
      </c>
      <c r="C1" s="8"/>
      <c r="D1" s="10"/>
      <c r="E1" s="11"/>
      <c r="F1" s="11"/>
      <c r="G1" s="11"/>
      <c r="H1" s="8"/>
      <c r="I1" s="8"/>
      <c r="J1" s="8"/>
      <c r="K1" s="12"/>
      <c r="L1" s="13"/>
      <c r="M1" s="13"/>
      <c r="N1" s="12"/>
      <c r="O1" s="12"/>
      <c r="P1" s="8"/>
      <c r="Q1" s="8"/>
      <c r="R1" s="8"/>
      <c r="S1" s="8"/>
      <c r="T1" s="89" t="s">
        <v>53</v>
      </c>
    </row>
    <row r="2" spans="1:40" ht="21" customHeight="1" thickBot="1" x14ac:dyDescent="0.25">
      <c r="A2" s="8"/>
      <c r="B2" s="9"/>
      <c r="C2" s="11" t="s">
        <v>139</v>
      </c>
      <c r="D2" s="11"/>
      <c r="E2" s="15"/>
      <c r="F2" s="16"/>
      <c r="G2" s="16"/>
      <c r="H2" s="8"/>
      <c r="I2" s="8"/>
      <c r="J2" s="8"/>
      <c r="K2" s="12"/>
      <c r="L2" s="8"/>
      <c r="M2" s="8"/>
      <c r="N2" s="17"/>
      <c r="O2" s="17"/>
      <c r="P2" s="8"/>
      <c r="Q2" s="8"/>
      <c r="R2" s="8"/>
      <c r="S2" s="8"/>
      <c r="T2" s="92">
        <v>46387</v>
      </c>
    </row>
    <row r="3" spans="1:40" ht="21" customHeight="1" thickBot="1" x14ac:dyDescent="0.25">
      <c r="A3" s="8"/>
      <c r="B3" s="8"/>
      <c r="C3" s="18" t="s">
        <v>58</v>
      </c>
      <c r="D3" s="134">
        <f>K3+N3</f>
        <v>0</v>
      </c>
      <c r="E3" s="135"/>
      <c r="F3" s="19" t="s">
        <v>12</v>
      </c>
      <c r="G3" s="8"/>
      <c r="H3" s="8"/>
      <c r="I3" s="8"/>
      <c r="J3" s="18" t="s">
        <v>59</v>
      </c>
      <c r="K3" s="177">
        <f>SUM(S17:T66)</f>
        <v>0</v>
      </c>
      <c r="L3" s="178"/>
      <c r="M3" s="18" t="s">
        <v>60</v>
      </c>
      <c r="N3" s="177">
        <f>SUM(T77:T116)</f>
        <v>0</v>
      </c>
      <c r="O3" s="178"/>
      <c r="P3" s="8"/>
      <c r="Q3" s="8"/>
      <c r="R3" s="8"/>
      <c r="S3" s="8"/>
      <c r="U3" s="20"/>
      <c r="V3" s="82"/>
      <c r="W3" s="83" t="s">
        <v>102</v>
      </c>
      <c r="X3" s="21" t="s">
        <v>55</v>
      </c>
    </row>
    <row r="4" spans="1:40" ht="21" customHeight="1" x14ac:dyDescent="0.2">
      <c r="A4" s="8"/>
      <c r="B4" s="8"/>
      <c r="C4" s="18" t="s">
        <v>26</v>
      </c>
      <c r="D4" s="128"/>
      <c r="E4" s="129"/>
      <c r="F4" s="130"/>
      <c r="G4" s="8"/>
      <c r="H4" s="8"/>
      <c r="I4" s="8"/>
      <c r="J4" s="8"/>
      <c r="K4" s="12"/>
      <c r="L4" s="8"/>
      <c r="M4" s="8"/>
      <c r="N4" s="12"/>
      <c r="O4" s="22"/>
      <c r="P4" s="16"/>
      <c r="Q4" s="16"/>
      <c r="R4" s="8"/>
      <c r="S4" s="8"/>
      <c r="U4" s="20"/>
      <c r="V4" s="82"/>
      <c r="W4" s="83"/>
      <c r="X4" s="21" t="s">
        <v>56</v>
      </c>
    </row>
    <row r="5" spans="1:40" ht="21" customHeight="1" x14ac:dyDescent="0.2">
      <c r="A5" s="8"/>
      <c r="B5" s="8"/>
      <c r="C5" s="18" t="s">
        <v>27</v>
      </c>
      <c r="D5" s="136"/>
      <c r="E5" s="137"/>
      <c r="F5" s="138"/>
      <c r="G5" s="8"/>
      <c r="H5" s="8"/>
      <c r="I5" s="8"/>
      <c r="J5" s="8"/>
      <c r="K5" s="12"/>
      <c r="L5" s="8"/>
      <c r="M5" s="8"/>
      <c r="N5" s="12"/>
      <c r="O5" s="22"/>
      <c r="P5" s="16"/>
      <c r="Q5" s="16"/>
      <c r="R5" s="8"/>
      <c r="S5" s="8"/>
      <c r="U5" s="20"/>
      <c r="V5" s="82"/>
      <c r="W5" s="83"/>
    </row>
    <row r="6" spans="1:40" ht="21" customHeight="1" x14ac:dyDescent="0.2">
      <c r="A6" s="8"/>
      <c r="B6" s="8"/>
      <c r="C6" s="18" t="s">
        <v>28</v>
      </c>
      <c r="D6" s="131"/>
      <c r="E6" s="132"/>
      <c r="F6" s="133"/>
      <c r="G6" s="19" t="s">
        <v>24</v>
      </c>
      <c r="H6" s="8"/>
      <c r="I6" s="8"/>
      <c r="J6" s="8"/>
      <c r="K6" s="12"/>
      <c r="L6" s="8"/>
      <c r="M6" s="8"/>
      <c r="N6" s="12"/>
      <c r="O6" s="22"/>
      <c r="P6" s="8"/>
      <c r="Q6" s="16"/>
      <c r="R6" s="8"/>
      <c r="S6" s="8"/>
      <c r="U6" s="20"/>
      <c r="V6" s="82"/>
      <c r="W6" s="83" t="s">
        <v>103</v>
      </c>
      <c r="X6" s="14" t="s">
        <v>126</v>
      </c>
    </row>
    <row r="7" spans="1:40" ht="21" customHeight="1" thickBot="1" x14ac:dyDescent="0.25">
      <c r="A7" s="8"/>
      <c r="B7" s="8"/>
      <c r="C7" s="93" t="s">
        <v>146</v>
      </c>
      <c r="D7" s="147"/>
      <c r="E7" s="148"/>
      <c r="F7" s="149"/>
      <c r="G7" s="19" t="s">
        <v>147</v>
      </c>
      <c r="H7" s="8"/>
      <c r="I7" s="8"/>
      <c r="J7" s="8"/>
      <c r="K7" s="12"/>
      <c r="L7" s="8"/>
      <c r="M7" s="8"/>
      <c r="N7" s="12"/>
      <c r="O7" s="22"/>
      <c r="P7" s="8"/>
      <c r="Q7" s="16"/>
      <c r="R7" s="8"/>
      <c r="S7" s="8"/>
      <c r="U7" s="20"/>
      <c r="V7" s="82"/>
      <c r="W7" s="83"/>
    </row>
    <row r="8" spans="1:40" ht="7.5" customHeight="1" thickBot="1" x14ac:dyDescent="0.25">
      <c r="A8" s="8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8"/>
      <c r="Q8" s="8"/>
      <c r="R8" s="90"/>
      <c r="S8" s="90"/>
    </row>
    <row r="9" spans="1:40" ht="21" customHeight="1" thickBot="1" x14ac:dyDescent="0.25">
      <c r="A9" s="8"/>
      <c r="B9" s="8"/>
      <c r="C9" s="18" t="s">
        <v>79</v>
      </c>
      <c r="D9" s="181"/>
      <c r="E9" s="182"/>
      <c r="F9" s="179" t="s">
        <v>82</v>
      </c>
      <c r="G9" s="179"/>
      <c r="H9" s="179"/>
      <c r="I9" s="179"/>
      <c r="J9" s="179"/>
      <c r="K9" s="179"/>
      <c r="L9" s="179"/>
      <c r="M9" s="179"/>
      <c r="N9" s="94"/>
      <c r="O9" s="23" t="s">
        <v>90</v>
      </c>
      <c r="P9" s="8"/>
      <c r="Q9" s="16"/>
      <c r="R9" s="8"/>
      <c r="S9" s="8"/>
      <c r="U9" s="20"/>
      <c r="V9" s="82"/>
      <c r="W9" s="83" t="s">
        <v>104</v>
      </c>
      <c r="X9" s="14" t="s">
        <v>127</v>
      </c>
    </row>
    <row r="10" spans="1:40" ht="30.6" customHeight="1" x14ac:dyDescent="0.2">
      <c r="A10" s="8"/>
      <c r="B10" s="180" t="s">
        <v>93</v>
      </c>
      <c r="C10" s="180"/>
      <c r="D10" s="180"/>
      <c r="E10" s="180"/>
      <c r="F10" s="180"/>
      <c r="G10" s="180"/>
      <c r="H10" s="180"/>
      <c r="I10" s="180"/>
      <c r="J10" s="180"/>
      <c r="K10" s="12"/>
      <c r="L10" s="8"/>
      <c r="M10" s="8"/>
      <c r="N10" s="8"/>
      <c r="O10" s="24" t="s">
        <v>91</v>
      </c>
      <c r="P10" s="16"/>
      <c r="Q10" s="16"/>
      <c r="R10" s="8"/>
      <c r="S10" s="8"/>
      <c r="U10" s="20"/>
    </row>
    <row r="11" spans="1:40" ht="35.4" customHeight="1" thickBot="1" x14ac:dyDescent="0.25">
      <c r="B11" s="99" t="s">
        <v>25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 t="s">
        <v>136</v>
      </c>
      <c r="O11" s="99"/>
      <c r="R11" s="99" t="s">
        <v>136</v>
      </c>
      <c r="S11" s="99"/>
    </row>
    <row r="12" spans="1:40" ht="33" customHeight="1" x14ac:dyDescent="0.2">
      <c r="A12" s="152" t="s">
        <v>0</v>
      </c>
      <c r="B12" s="153" t="s">
        <v>17</v>
      </c>
      <c r="C12" s="110" t="s">
        <v>18</v>
      </c>
      <c r="D12" s="155" t="s">
        <v>131</v>
      </c>
      <c r="E12" s="117" t="s">
        <v>29</v>
      </c>
      <c r="F12" s="118"/>
      <c r="G12" s="156" t="s">
        <v>30</v>
      </c>
      <c r="H12" s="117" t="s">
        <v>54</v>
      </c>
      <c r="I12" s="118"/>
      <c r="J12" s="152" t="s">
        <v>31</v>
      </c>
      <c r="K12" s="160" t="s">
        <v>132</v>
      </c>
      <c r="L12" s="161"/>
      <c r="M12" s="123" t="s">
        <v>137</v>
      </c>
      <c r="N12" s="124"/>
      <c r="O12" s="160" t="s">
        <v>133</v>
      </c>
      <c r="P12" s="161"/>
      <c r="Q12" s="123" t="s">
        <v>137</v>
      </c>
      <c r="R12" s="124"/>
      <c r="S12" s="102" t="s">
        <v>9</v>
      </c>
      <c r="T12" s="103"/>
      <c r="U12" s="100" t="s">
        <v>32</v>
      </c>
      <c r="V12" s="112" t="s">
        <v>78</v>
      </c>
      <c r="W12" s="112"/>
      <c r="X12" s="112"/>
      <c r="Y12" s="112"/>
      <c r="Z12" s="112"/>
      <c r="AA12" s="112"/>
      <c r="AB12" s="112" t="s">
        <v>61</v>
      </c>
      <c r="AC12" s="112"/>
      <c r="AD12" s="112"/>
      <c r="AE12" s="112"/>
      <c r="AF12" s="112"/>
      <c r="AG12" s="112"/>
      <c r="AH12" s="112"/>
      <c r="AI12" s="112"/>
    </row>
    <row r="13" spans="1:40" ht="19.5" customHeight="1" thickBot="1" x14ac:dyDescent="0.25">
      <c r="A13" s="152"/>
      <c r="B13" s="154"/>
      <c r="C13" s="111"/>
      <c r="D13" s="155"/>
      <c r="E13" s="119"/>
      <c r="F13" s="120"/>
      <c r="G13" s="157"/>
      <c r="H13" s="119"/>
      <c r="I13" s="120"/>
      <c r="J13" s="152"/>
      <c r="K13" s="162"/>
      <c r="L13" s="163"/>
      <c r="M13" s="25" t="s">
        <v>14</v>
      </c>
      <c r="N13" s="27" t="s">
        <v>15</v>
      </c>
      <c r="O13" s="162"/>
      <c r="P13" s="163"/>
      <c r="Q13" s="25" t="s">
        <v>14</v>
      </c>
      <c r="R13" s="84" t="s">
        <v>15</v>
      </c>
      <c r="S13" s="104"/>
      <c r="T13" s="105"/>
      <c r="U13" s="101"/>
      <c r="V13" s="112"/>
      <c r="W13" s="112"/>
      <c r="X13" s="112"/>
      <c r="Y13" s="112"/>
      <c r="Z13" s="112"/>
      <c r="AA13" s="112"/>
      <c r="AB13" s="112" t="s">
        <v>66</v>
      </c>
      <c r="AC13" s="112"/>
      <c r="AD13" s="112"/>
      <c r="AE13" s="112" t="s">
        <v>67</v>
      </c>
      <c r="AF13" s="112"/>
      <c r="AG13" s="112"/>
      <c r="AH13" s="112" t="s">
        <v>65</v>
      </c>
      <c r="AI13" s="112"/>
    </row>
    <row r="14" spans="1:40" ht="15" customHeight="1" x14ac:dyDescent="0.2">
      <c r="A14" s="170" t="s">
        <v>1</v>
      </c>
      <c r="B14" s="28" t="s">
        <v>10</v>
      </c>
      <c r="C14" s="29" t="s">
        <v>19</v>
      </c>
      <c r="D14" s="30" t="s">
        <v>2</v>
      </c>
      <c r="E14" s="121">
        <v>25447</v>
      </c>
      <c r="F14" s="122"/>
      <c r="G14" s="32">
        <f>IF(E14="","",DATEDIF(E14,$T$2,"y"))</f>
        <v>57</v>
      </c>
      <c r="H14" s="122"/>
      <c r="I14" s="146"/>
      <c r="J14" s="30" t="s">
        <v>129</v>
      </c>
      <c r="K14" s="114" t="s">
        <v>11</v>
      </c>
      <c r="L14" s="115"/>
      <c r="M14" s="34"/>
      <c r="N14" s="35" t="s">
        <v>16</v>
      </c>
      <c r="O14" s="116" t="s">
        <v>4</v>
      </c>
      <c r="P14" s="116"/>
      <c r="Q14" s="34">
        <v>1</v>
      </c>
      <c r="R14" s="85" t="s">
        <v>135</v>
      </c>
      <c r="S14" s="106"/>
      <c r="T14" s="107"/>
      <c r="U14" s="33" t="s">
        <v>119</v>
      </c>
      <c r="V14" s="113" t="s">
        <v>109</v>
      </c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</row>
    <row r="15" spans="1:40" ht="15" customHeight="1" x14ac:dyDescent="0.2">
      <c r="A15" s="171"/>
      <c r="B15" s="28" t="s">
        <v>112</v>
      </c>
      <c r="C15" s="29" t="s">
        <v>113</v>
      </c>
      <c r="D15" s="30" t="s">
        <v>114</v>
      </c>
      <c r="E15" s="121">
        <v>32750</v>
      </c>
      <c r="F15" s="142"/>
      <c r="G15" s="30">
        <f>IF(E15="","",DATEDIF(E15,$T$2,"y"))</f>
        <v>37</v>
      </c>
      <c r="H15" s="31"/>
      <c r="I15" s="33"/>
      <c r="J15" s="30" t="s">
        <v>130</v>
      </c>
      <c r="K15" s="143" t="s">
        <v>115</v>
      </c>
      <c r="L15" s="144"/>
      <c r="M15" s="28">
        <v>1</v>
      </c>
      <c r="N15" s="36" t="s">
        <v>116</v>
      </c>
      <c r="O15" s="145" t="s">
        <v>117</v>
      </c>
      <c r="P15" s="146"/>
      <c r="Q15" s="28"/>
      <c r="R15" s="86" t="s">
        <v>118</v>
      </c>
      <c r="S15" s="106"/>
      <c r="T15" s="107"/>
      <c r="U15" s="31" t="s">
        <v>119</v>
      </c>
      <c r="V15" s="158" t="s">
        <v>121</v>
      </c>
      <c r="W15" s="166"/>
      <c r="X15" s="166"/>
      <c r="Y15" s="166"/>
      <c r="Z15" s="166"/>
      <c r="AA15" s="159"/>
      <c r="AB15" s="167"/>
      <c r="AC15" s="168"/>
      <c r="AD15" s="169"/>
      <c r="AE15" s="158" t="s">
        <v>122</v>
      </c>
      <c r="AF15" s="166"/>
      <c r="AG15" s="159"/>
      <c r="AH15" s="158" t="s">
        <v>123</v>
      </c>
      <c r="AI15" s="159"/>
    </row>
    <row r="16" spans="1:40" ht="15" customHeight="1" x14ac:dyDescent="0.2">
      <c r="A16" s="171"/>
      <c r="B16" s="28" t="s">
        <v>105</v>
      </c>
      <c r="C16" s="29" t="s">
        <v>106</v>
      </c>
      <c r="D16" s="30" t="s">
        <v>107</v>
      </c>
      <c r="E16" s="139">
        <v>38473</v>
      </c>
      <c r="F16" s="140"/>
      <c r="G16" s="37">
        <f>IF(E16="","",DATEDIF(E16,$T$2,"y"))</f>
        <v>21</v>
      </c>
      <c r="H16" s="141" t="s">
        <v>108</v>
      </c>
      <c r="I16" s="140"/>
      <c r="J16" s="30">
        <v>0</v>
      </c>
      <c r="K16" s="143" t="s">
        <v>128</v>
      </c>
      <c r="L16" s="144"/>
      <c r="M16" s="28">
        <v>3</v>
      </c>
      <c r="N16" s="36" t="s">
        <v>135</v>
      </c>
      <c r="O16" s="145"/>
      <c r="P16" s="146"/>
      <c r="Q16" s="28"/>
      <c r="R16" s="86"/>
      <c r="S16" s="108"/>
      <c r="T16" s="109"/>
      <c r="U16" s="33" t="s">
        <v>120</v>
      </c>
      <c r="V16" s="98" t="s">
        <v>110</v>
      </c>
      <c r="W16" s="98"/>
      <c r="X16" s="98"/>
      <c r="Y16" s="98"/>
      <c r="Z16" s="98"/>
      <c r="AA16" s="98"/>
      <c r="AB16" s="98" t="s">
        <v>111</v>
      </c>
      <c r="AC16" s="98"/>
      <c r="AD16" s="98"/>
      <c r="AE16" s="98"/>
      <c r="AF16" s="98"/>
      <c r="AG16" s="98"/>
      <c r="AH16" s="98"/>
      <c r="AI16" s="98"/>
      <c r="AL16" s="14" t="s">
        <v>62</v>
      </c>
      <c r="AM16" s="14" t="s">
        <v>63</v>
      </c>
      <c r="AN16" s="14" t="s">
        <v>64</v>
      </c>
    </row>
    <row r="17" spans="1:40" s="68" customFormat="1" ht="27" customHeight="1" x14ac:dyDescent="0.2">
      <c r="A17" s="69">
        <v>1</v>
      </c>
      <c r="B17" s="38"/>
      <c r="C17" s="39"/>
      <c r="D17" s="70"/>
      <c r="E17" s="172"/>
      <c r="F17" s="173"/>
      <c r="G17" s="71" t="str">
        <f t="shared" ref="G17:G66" si="0">IF(E17="","",DATEDIF(E17,$T$2,"y"))</f>
        <v/>
      </c>
      <c r="H17" s="165"/>
      <c r="I17" s="165"/>
      <c r="J17" s="72" t="str">
        <f>IF(H17="高校生","⓪",(IF(G17="","",MID("⓪⓪⓪①①①①①①①②②②②②③③③③③④④④④④⑤⑤⑤⑤⑤⑥⑥⑥⑥⑥⑦⑦⑦⑦⑦⑧⑧⑧⑧⑧⑨⑨⑨⑨⑨⑩⑩⑩⑩⑩⑪⑪⑪⑪⑪⑫⑫⑫⑫⑫⑬⑬⑬⑬⑬⑭⑭⑭⑭⑭⑮⑮⑮⑮⑮⑯⑯⑯⑯⑯",G17-14,1))))</f>
        <v/>
      </c>
      <c r="K17" s="164"/>
      <c r="L17" s="164"/>
      <c r="M17" s="38"/>
      <c r="N17" s="73"/>
      <c r="O17" s="164"/>
      <c r="P17" s="164"/>
      <c r="Q17" s="38"/>
      <c r="R17" s="74"/>
      <c r="S17" s="96">
        <f t="shared" ref="S17:S48" si="1">200*(LEN(K17)&gt;5)+200*(LEN(O17)&gt;5)</f>
        <v>0</v>
      </c>
      <c r="T17" s="97"/>
      <c r="U17" s="87"/>
      <c r="V17" s="174"/>
      <c r="W17" s="174"/>
      <c r="X17" s="174"/>
      <c r="Y17" s="174"/>
      <c r="Z17" s="174"/>
      <c r="AA17" s="174"/>
      <c r="AB17" s="126"/>
      <c r="AC17" s="126"/>
      <c r="AD17" s="126"/>
      <c r="AE17" s="126"/>
      <c r="AF17" s="126"/>
      <c r="AG17" s="126"/>
      <c r="AH17" s="126"/>
      <c r="AI17" s="126"/>
      <c r="AL17" s="68" t="str">
        <f>IF(V17="","",IF(COUNTIF($V17,"*半田市*"),"",IF(COUNTIF($V17,"*東海市*"),"",IF(COUNTIF($V17,"*知多市*"),"",IF(COUNTIF($V17,"*大府市*"),"",IF(COUNTIF($V17,"*常滑市*"),"",1))))))</f>
        <v/>
      </c>
      <c r="AM17" s="68" t="str">
        <f>IF(V17="","",IF(COUNTIF($V17,"*阿久比町*"),"",IF(COUNTIF($V17,"*東浦町*"),"",IF(COUNTIF($V17,"*武豊町*"),"",IF(COUNTIF($V17,"*美浜町*"),"",IF(COUNTIF($V17,"*南知多町*"),"",1))))))</f>
        <v/>
      </c>
      <c r="AN17" s="68">
        <f>SUM(AL17:AM17)</f>
        <v>0</v>
      </c>
    </row>
    <row r="18" spans="1:40" s="68" customFormat="1" ht="27" customHeight="1" x14ac:dyDescent="0.2">
      <c r="A18" s="76">
        <v>2</v>
      </c>
      <c r="B18" s="38"/>
      <c r="C18" s="39"/>
      <c r="D18" s="70"/>
      <c r="E18" s="172"/>
      <c r="F18" s="173"/>
      <c r="G18" s="71" t="str">
        <f t="shared" si="0"/>
        <v/>
      </c>
      <c r="H18" s="165"/>
      <c r="I18" s="165"/>
      <c r="J18" s="72" t="str">
        <f t="shared" ref="J18:J66" si="2">IF(H18="高校生","⓪",(IF(G18="","",MID("⓪⓪⓪①①①①①①①②②②②②③③③③③④④④④④⑤⑤⑤⑤⑤⑥⑥⑥⑥⑥⑦⑦⑦⑦⑦⑧⑧⑧⑧⑧⑨⑨⑨⑨⑨⑩⑩⑩⑩⑩⑪⑪⑪⑪⑪⑫⑫⑫⑫⑫⑬⑬⑬⑬⑬⑭⑭⑭⑭⑭⑮⑮⑮⑮⑮⑯⑯⑯⑯⑯",G18-14,1))))</f>
        <v/>
      </c>
      <c r="K18" s="164"/>
      <c r="L18" s="164"/>
      <c r="M18" s="38"/>
      <c r="N18" s="73"/>
      <c r="O18" s="164"/>
      <c r="P18" s="164"/>
      <c r="Q18" s="38"/>
      <c r="R18" s="74"/>
      <c r="S18" s="96">
        <f t="shared" si="1"/>
        <v>0</v>
      </c>
      <c r="T18" s="97"/>
      <c r="U18" s="87"/>
      <c r="V18" s="174"/>
      <c r="W18" s="174"/>
      <c r="X18" s="174"/>
      <c r="Y18" s="174"/>
      <c r="Z18" s="174"/>
      <c r="AA18" s="174"/>
      <c r="AB18" s="126"/>
      <c r="AC18" s="126"/>
      <c r="AD18" s="126"/>
      <c r="AE18" s="126"/>
      <c r="AF18" s="126"/>
      <c r="AG18" s="126"/>
      <c r="AH18" s="126"/>
      <c r="AI18" s="126"/>
      <c r="AL18" s="68" t="str">
        <f t="shared" ref="AL18:AL66" si="3">IF(V18="","",IF(COUNTIF($V18,"*半田市*"),"",IF(COUNTIF($V18,"*東海市*"),"",IF(COUNTIF($V18,"*知多市*"),"",IF(COUNTIF($V18,"*大府市*"),"",IF(COUNTIF($V18,"*常滑市*"),"",1))))))</f>
        <v/>
      </c>
      <c r="AM18" s="68" t="str">
        <f t="shared" ref="AM18:AM66" si="4">IF(V18="","",IF(COUNTIF($V18,"*阿久比町*"),"",IF(COUNTIF($V18,"*東浦町*"),"",IF(COUNTIF($V18,"*武豊町*"),"",IF(COUNTIF($V18,"*美浜町*"),"",IF(COUNTIF($V18,"*南知多町*"),"",1))))))</f>
        <v/>
      </c>
      <c r="AN18" s="68">
        <f t="shared" ref="AN18:AN66" si="5">SUM(AL18:AM18)</f>
        <v>0</v>
      </c>
    </row>
    <row r="19" spans="1:40" s="68" customFormat="1" ht="27" customHeight="1" x14ac:dyDescent="0.2">
      <c r="A19" s="76">
        <v>3</v>
      </c>
      <c r="B19" s="38"/>
      <c r="C19" s="39"/>
      <c r="D19" s="70"/>
      <c r="E19" s="172"/>
      <c r="F19" s="173"/>
      <c r="G19" s="71" t="str">
        <f t="shared" si="0"/>
        <v/>
      </c>
      <c r="H19" s="165"/>
      <c r="I19" s="165"/>
      <c r="J19" s="72" t="str">
        <f t="shared" si="2"/>
        <v/>
      </c>
      <c r="K19" s="164"/>
      <c r="L19" s="164"/>
      <c r="M19" s="38"/>
      <c r="N19" s="73"/>
      <c r="O19" s="164"/>
      <c r="P19" s="164"/>
      <c r="Q19" s="38"/>
      <c r="R19" s="74"/>
      <c r="S19" s="96">
        <f t="shared" si="1"/>
        <v>0</v>
      </c>
      <c r="T19" s="97"/>
      <c r="U19" s="87"/>
      <c r="V19" s="174"/>
      <c r="W19" s="174"/>
      <c r="X19" s="174"/>
      <c r="Y19" s="174"/>
      <c r="Z19" s="174"/>
      <c r="AA19" s="174"/>
      <c r="AB19" s="126"/>
      <c r="AC19" s="126"/>
      <c r="AD19" s="126"/>
      <c r="AE19" s="126"/>
      <c r="AF19" s="126"/>
      <c r="AG19" s="126"/>
      <c r="AH19" s="126"/>
      <c r="AI19" s="126"/>
      <c r="AL19" s="68" t="str">
        <f t="shared" si="3"/>
        <v/>
      </c>
      <c r="AM19" s="68" t="str">
        <f t="shared" si="4"/>
        <v/>
      </c>
      <c r="AN19" s="68">
        <f t="shared" si="5"/>
        <v>0</v>
      </c>
    </row>
    <row r="20" spans="1:40" s="68" customFormat="1" ht="27" customHeight="1" x14ac:dyDescent="0.2">
      <c r="A20" s="76">
        <v>4</v>
      </c>
      <c r="B20" s="38"/>
      <c r="C20" s="39"/>
      <c r="D20" s="70"/>
      <c r="E20" s="172"/>
      <c r="F20" s="173"/>
      <c r="G20" s="71" t="str">
        <f t="shared" si="0"/>
        <v/>
      </c>
      <c r="H20" s="165"/>
      <c r="I20" s="165"/>
      <c r="J20" s="72" t="str">
        <f t="shared" si="2"/>
        <v/>
      </c>
      <c r="K20" s="164"/>
      <c r="L20" s="164"/>
      <c r="M20" s="38"/>
      <c r="N20" s="73"/>
      <c r="O20" s="164"/>
      <c r="P20" s="164"/>
      <c r="Q20" s="38"/>
      <c r="R20" s="74"/>
      <c r="S20" s="96">
        <f t="shared" si="1"/>
        <v>0</v>
      </c>
      <c r="T20" s="97"/>
      <c r="U20" s="87"/>
      <c r="V20" s="174"/>
      <c r="W20" s="174"/>
      <c r="X20" s="174"/>
      <c r="Y20" s="174"/>
      <c r="Z20" s="174"/>
      <c r="AA20" s="174"/>
      <c r="AB20" s="126"/>
      <c r="AC20" s="126"/>
      <c r="AD20" s="126"/>
      <c r="AE20" s="126"/>
      <c r="AF20" s="126"/>
      <c r="AG20" s="126"/>
      <c r="AH20" s="126"/>
      <c r="AI20" s="126"/>
      <c r="AL20" s="68" t="str">
        <f t="shared" si="3"/>
        <v/>
      </c>
      <c r="AM20" s="68" t="str">
        <f t="shared" si="4"/>
        <v/>
      </c>
      <c r="AN20" s="68">
        <f t="shared" si="5"/>
        <v>0</v>
      </c>
    </row>
    <row r="21" spans="1:40" s="68" customFormat="1" ht="27" customHeight="1" x14ac:dyDescent="0.2">
      <c r="A21" s="76">
        <v>5</v>
      </c>
      <c r="B21" s="38"/>
      <c r="C21" s="39"/>
      <c r="D21" s="70"/>
      <c r="E21" s="172"/>
      <c r="F21" s="173"/>
      <c r="G21" s="71" t="str">
        <f t="shared" si="0"/>
        <v/>
      </c>
      <c r="H21" s="165"/>
      <c r="I21" s="165"/>
      <c r="J21" s="72" t="str">
        <f t="shared" si="2"/>
        <v/>
      </c>
      <c r="K21" s="164"/>
      <c r="L21" s="164"/>
      <c r="M21" s="38"/>
      <c r="N21" s="73"/>
      <c r="O21" s="164"/>
      <c r="P21" s="164"/>
      <c r="Q21" s="38"/>
      <c r="R21" s="74"/>
      <c r="S21" s="96">
        <f t="shared" si="1"/>
        <v>0</v>
      </c>
      <c r="T21" s="97"/>
      <c r="U21" s="87"/>
      <c r="V21" s="174"/>
      <c r="W21" s="174"/>
      <c r="X21" s="174"/>
      <c r="Y21" s="174"/>
      <c r="Z21" s="174"/>
      <c r="AA21" s="174"/>
      <c r="AB21" s="126"/>
      <c r="AC21" s="126"/>
      <c r="AD21" s="126"/>
      <c r="AE21" s="126"/>
      <c r="AF21" s="126"/>
      <c r="AG21" s="126"/>
      <c r="AH21" s="126"/>
      <c r="AI21" s="126"/>
      <c r="AL21" s="68" t="str">
        <f t="shared" si="3"/>
        <v/>
      </c>
      <c r="AM21" s="68" t="str">
        <f t="shared" si="4"/>
        <v/>
      </c>
      <c r="AN21" s="68">
        <f t="shared" si="5"/>
        <v>0</v>
      </c>
    </row>
    <row r="22" spans="1:40" s="68" customFormat="1" ht="27" customHeight="1" x14ac:dyDescent="0.2">
      <c r="A22" s="76">
        <v>6</v>
      </c>
      <c r="B22" s="38"/>
      <c r="C22" s="39"/>
      <c r="D22" s="70"/>
      <c r="E22" s="172"/>
      <c r="F22" s="173"/>
      <c r="G22" s="71" t="str">
        <f t="shared" si="0"/>
        <v/>
      </c>
      <c r="H22" s="165"/>
      <c r="I22" s="165"/>
      <c r="J22" s="72" t="str">
        <f t="shared" si="2"/>
        <v/>
      </c>
      <c r="K22" s="164"/>
      <c r="L22" s="164"/>
      <c r="M22" s="38"/>
      <c r="N22" s="73"/>
      <c r="O22" s="164"/>
      <c r="P22" s="164"/>
      <c r="Q22" s="38"/>
      <c r="R22" s="74"/>
      <c r="S22" s="96">
        <f t="shared" si="1"/>
        <v>0</v>
      </c>
      <c r="T22" s="97"/>
      <c r="U22" s="87"/>
      <c r="V22" s="174"/>
      <c r="W22" s="174"/>
      <c r="X22" s="174"/>
      <c r="Y22" s="174"/>
      <c r="Z22" s="174"/>
      <c r="AA22" s="174"/>
      <c r="AB22" s="126"/>
      <c r="AC22" s="126"/>
      <c r="AD22" s="126"/>
      <c r="AE22" s="126"/>
      <c r="AF22" s="126"/>
      <c r="AG22" s="126"/>
      <c r="AH22" s="126"/>
      <c r="AI22" s="126"/>
      <c r="AL22" s="68" t="str">
        <f t="shared" si="3"/>
        <v/>
      </c>
      <c r="AM22" s="68" t="str">
        <f t="shared" si="4"/>
        <v/>
      </c>
      <c r="AN22" s="68">
        <f t="shared" si="5"/>
        <v>0</v>
      </c>
    </row>
    <row r="23" spans="1:40" s="68" customFormat="1" ht="27" customHeight="1" x14ac:dyDescent="0.2">
      <c r="A23" s="76">
        <v>7</v>
      </c>
      <c r="B23" s="38"/>
      <c r="C23" s="39"/>
      <c r="D23" s="70"/>
      <c r="E23" s="172"/>
      <c r="F23" s="173"/>
      <c r="G23" s="71" t="str">
        <f t="shared" si="0"/>
        <v/>
      </c>
      <c r="H23" s="165"/>
      <c r="I23" s="165"/>
      <c r="J23" s="72" t="str">
        <f t="shared" si="2"/>
        <v/>
      </c>
      <c r="K23" s="164"/>
      <c r="L23" s="164"/>
      <c r="M23" s="38"/>
      <c r="N23" s="73"/>
      <c r="O23" s="164"/>
      <c r="P23" s="164"/>
      <c r="Q23" s="38"/>
      <c r="R23" s="74"/>
      <c r="S23" s="96">
        <f t="shared" si="1"/>
        <v>0</v>
      </c>
      <c r="T23" s="97"/>
      <c r="U23" s="87"/>
      <c r="V23" s="174"/>
      <c r="W23" s="174"/>
      <c r="X23" s="174"/>
      <c r="Y23" s="174"/>
      <c r="Z23" s="174"/>
      <c r="AA23" s="174"/>
      <c r="AB23" s="126"/>
      <c r="AC23" s="126"/>
      <c r="AD23" s="126"/>
      <c r="AE23" s="126"/>
      <c r="AF23" s="126"/>
      <c r="AG23" s="126"/>
      <c r="AH23" s="126"/>
      <c r="AI23" s="126"/>
      <c r="AL23" s="68" t="str">
        <f t="shared" si="3"/>
        <v/>
      </c>
      <c r="AM23" s="68" t="str">
        <f t="shared" si="4"/>
        <v/>
      </c>
      <c r="AN23" s="68">
        <f t="shared" si="5"/>
        <v>0</v>
      </c>
    </row>
    <row r="24" spans="1:40" s="68" customFormat="1" ht="27" customHeight="1" x14ac:dyDescent="0.2">
      <c r="A24" s="76">
        <v>8</v>
      </c>
      <c r="B24" s="38"/>
      <c r="C24" s="39"/>
      <c r="D24" s="70"/>
      <c r="E24" s="172"/>
      <c r="F24" s="173"/>
      <c r="G24" s="71" t="str">
        <f t="shared" si="0"/>
        <v/>
      </c>
      <c r="H24" s="165"/>
      <c r="I24" s="165"/>
      <c r="J24" s="72" t="str">
        <f t="shared" si="2"/>
        <v/>
      </c>
      <c r="K24" s="164"/>
      <c r="L24" s="164"/>
      <c r="M24" s="38"/>
      <c r="N24" s="73"/>
      <c r="O24" s="164"/>
      <c r="P24" s="164"/>
      <c r="Q24" s="38"/>
      <c r="R24" s="74"/>
      <c r="S24" s="96">
        <f t="shared" si="1"/>
        <v>0</v>
      </c>
      <c r="T24" s="97"/>
      <c r="U24" s="87"/>
      <c r="V24" s="174"/>
      <c r="W24" s="174"/>
      <c r="X24" s="174"/>
      <c r="Y24" s="174"/>
      <c r="Z24" s="174"/>
      <c r="AA24" s="174"/>
      <c r="AB24" s="126"/>
      <c r="AC24" s="126"/>
      <c r="AD24" s="126"/>
      <c r="AE24" s="126"/>
      <c r="AF24" s="126"/>
      <c r="AG24" s="126"/>
      <c r="AH24" s="126"/>
      <c r="AI24" s="126"/>
      <c r="AL24" s="68" t="str">
        <f t="shared" si="3"/>
        <v/>
      </c>
      <c r="AM24" s="68" t="str">
        <f t="shared" si="4"/>
        <v/>
      </c>
      <c r="AN24" s="68">
        <f t="shared" si="5"/>
        <v>0</v>
      </c>
    </row>
    <row r="25" spans="1:40" s="68" customFormat="1" ht="27" customHeight="1" x14ac:dyDescent="0.2">
      <c r="A25" s="76">
        <v>9</v>
      </c>
      <c r="B25" s="38"/>
      <c r="C25" s="39"/>
      <c r="D25" s="70"/>
      <c r="E25" s="172"/>
      <c r="F25" s="173"/>
      <c r="G25" s="71" t="str">
        <f t="shared" si="0"/>
        <v/>
      </c>
      <c r="H25" s="165"/>
      <c r="I25" s="165"/>
      <c r="J25" s="72" t="str">
        <f t="shared" si="2"/>
        <v/>
      </c>
      <c r="K25" s="164"/>
      <c r="L25" s="164"/>
      <c r="M25" s="38"/>
      <c r="N25" s="73"/>
      <c r="O25" s="164"/>
      <c r="P25" s="164"/>
      <c r="Q25" s="38"/>
      <c r="R25" s="74"/>
      <c r="S25" s="96">
        <f t="shared" si="1"/>
        <v>0</v>
      </c>
      <c r="T25" s="97"/>
      <c r="U25" s="87"/>
      <c r="V25" s="174"/>
      <c r="W25" s="174"/>
      <c r="X25" s="174"/>
      <c r="Y25" s="174"/>
      <c r="Z25" s="174"/>
      <c r="AA25" s="174"/>
      <c r="AB25" s="126"/>
      <c r="AC25" s="126"/>
      <c r="AD25" s="126"/>
      <c r="AE25" s="126"/>
      <c r="AF25" s="126"/>
      <c r="AG25" s="126"/>
      <c r="AH25" s="126"/>
      <c r="AI25" s="126"/>
      <c r="AL25" s="68" t="str">
        <f t="shared" si="3"/>
        <v/>
      </c>
      <c r="AM25" s="68" t="str">
        <f t="shared" si="4"/>
        <v/>
      </c>
      <c r="AN25" s="68">
        <f t="shared" si="5"/>
        <v>0</v>
      </c>
    </row>
    <row r="26" spans="1:40" s="68" customFormat="1" ht="27" customHeight="1" x14ac:dyDescent="0.2">
      <c r="A26" s="76">
        <v>10</v>
      </c>
      <c r="B26" s="38"/>
      <c r="C26" s="39"/>
      <c r="D26" s="70"/>
      <c r="E26" s="172"/>
      <c r="F26" s="173"/>
      <c r="G26" s="71" t="str">
        <f t="shared" si="0"/>
        <v/>
      </c>
      <c r="H26" s="165"/>
      <c r="I26" s="165"/>
      <c r="J26" s="72" t="str">
        <f t="shared" si="2"/>
        <v/>
      </c>
      <c r="K26" s="164"/>
      <c r="L26" s="164"/>
      <c r="M26" s="38"/>
      <c r="N26" s="73"/>
      <c r="O26" s="164"/>
      <c r="P26" s="164"/>
      <c r="Q26" s="38"/>
      <c r="R26" s="74"/>
      <c r="S26" s="96">
        <f t="shared" si="1"/>
        <v>0</v>
      </c>
      <c r="T26" s="97"/>
      <c r="U26" s="87"/>
      <c r="V26" s="174"/>
      <c r="W26" s="174"/>
      <c r="X26" s="174"/>
      <c r="Y26" s="174"/>
      <c r="Z26" s="174"/>
      <c r="AA26" s="174"/>
      <c r="AB26" s="126"/>
      <c r="AC26" s="126"/>
      <c r="AD26" s="126"/>
      <c r="AE26" s="126"/>
      <c r="AF26" s="126"/>
      <c r="AG26" s="126"/>
      <c r="AH26" s="126"/>
      <c r="AI26" s="126"/>
      <c r="AL26" s="68" t="str">
        <f t="shared" si="3"/>
        <v/>
      </c>
      <c r="AM26" s="68" t="str">
        <f t="shared" si="4"/>
        <v/>
      </c>
      <c r="AN26" s="68">
        <f t="shared" si="5"/>
        <v>0</v>
      </c>
    </row>
    <row r="27" spans="1:40" s="68" customFormat="1" ht="27" customHeight="1" x14ac:dyDescent="0.2">
      <c r="A27" s="76">
        <v>11</v>
      </c>
      <c r="B27" s="38"/>
      <c r="C27" s="39"/>
      <c r="D27" s="70"/>
      <c r="E27" s="172"/>
      <c r="F27" s="173"/>
      <c r="G27" s="71" t="str">
        <f t="shared" si="0"/>
        <v/>
      </c>
      <c r="H27" s="165"/>
      <c r="I27" s="165"/>
      <c r="J27" s="72" t="str">
        <f t="shared" si="2"/>
        <v/>
      </c>
      <c r="K27" s="164"/>
      <c r="L27" s="164"/>
      <c r="M27" s="38"/>
      <c r="N27" s="73"/>
      <c r="O27" s="164"/>
      <c r="P27" s="164"/>
      <c r="Q27" s="38"/>
      <c r="R27" s="74"/>
      <c r="S27" s="96">
        <f t="shared" si="1"/>
        <v>0</v>
      </c>
      <c r="T27" s="97"/>
      <c r="U27" s="87"/>
      <c r="V27" s="174"/>
      <c r="W27" s="174"/>
      <c r="X27" s="174"/>
      <c r="Y27" s="174"/>
      <c r="Z27" s="174"/>
      <c r="AA27" s="174"/>
      <c r="AB27" s="126"/>
      <c r="AC27" s="126"/>
      <c r="AD27" s="126"/>
      <c r="AE27" s="126"/>
      <c r="AF27" s="126"/>
      <c r="AG27" s="126"/>
      <c r="AH27" s="126"/>
      <c r="AI27" s="126"/>
      <c r="AL27" s="68" t="str">
        <f t="shared" si="3"/>
        <v/>
      </c>
      <c r="AM27" s="68" t="str">
        <f t="shared" si="4"/>
        <v/>
      </c>
      <c r="AN27" s="68">
        <f t="shared" si="5"/>
        <v>0</v>
      </c>
    </row>
    <row r="28" spans="1:40" s="68" customFormat="1" ht="27" customHeight="1" x14ac:dyDescent="0.2">
      <c r="A28" s="76">
        <v>12</v>
      </c>
      <c r="B28" s="38"/>
      <c r="C28" s="39"/>
      <c r="D28" s="70"/>
      <c r="E28" s="172"/>
      <c r="F28" s="173"/>
      <c r="G28" s="71" t="str">
        <f t="shared" si="0"/>
        <v/>
      </c>
      <c r="H28" s="165"/>
      <c r="I28" s="165"/>
      <c r="J28" s="72" t="str">
        <f t="shared" si="2"/>
        <v/>
      </c>
      <c r="K28" s="164"/>
      <c r="L28" s="164"/>
      <c r="M28" s="38"/>
      <c r="N28" s="73"/>
      <c r="O28" s="164"/>
      <c r="P28" s="164"/>
      <c r="Q28" s="38"/>
      <c r="R28" s="74"/>
      <c r="S28" s="96">
        <f t="shared" si="1"/>
        <v>0</v>
      </c>
      <c r="T28" s="97"/>
      <c r="U28" s="87"/>
      <c r="V28" s="174"/>
      <c r="W28" s="174"/>
      <c r="X28" s="174"/>
      <c r="Y28" s="174"/>
      <c r="Z28" s="174"/>
      <c r="AA28" s="174"/>
      <c r="AB28" s="126"/>
      <c r="AC28" s="126"/>
      <c r="AD28" s="126"/>
      <c r="AE28" s="126"/>
      <c r="AF28" s="126"/>
      <c r="AG28" s="126"/>
      <c r="AH28" s="126"/>
      <c r="AI28" s="126"/>
      <c r="AL28" s="68" t="str">
        <f t="shared" si="3"/>
        <v/>
      </c>
      <c r="AM28" s="68" t="str">
        <f t="shared" si="4"/>
        <v/>
      </c>
      <c r="AN28" s="68">
        <f t="shared" si="5"/>
        <v>0</v>
      </c>
    </row>
    <row r="29" spans="1:40" s="68" customFormat="1" ht="27" customHeight="1" x14ac:dyDescent="0.2">
      <c r="A29" s="76">
        <v>13</v>
      </c>
      <c r="B29" s="38"/>
      <c r="C29" s="39"/>
      <c r="D29" s="70"/>
      <c r="E29" s="172"/>
      <c r="F29" s="173"/>
      <c r="G29" s="71" t="str">
        <f t="shared" si="0"/>
        <v/>
      </c>
      <c r="H29" s="165"/>
      <c r="I29" s="165"/>
      <c r="J29" s="72" t="str">
        <f t="shared" si="2"/>
        <v/>
      </c>
      <c r="K29" s="164"/>
      <c r="L29" s="164"/>
      <c r="M29" s="38"/>
      <c r="N29" s="73"/>
      <c r="O29" s="164"/>
      <c r="P29" s="164"/>
      <c r="Q29" s="38"/>
      <c r="R29" s="74"/>
      <c r="S29" s="96">
        <f t="shared" si="1"/>
        <v>0</v>
      </c>
      <c r="T29" s="97"/>
      <c r="U29" s="87"/>
      <c r="V29" s="174"/>
      <c r="W29" s="174"/>
      <c r="X29" s="174"/>
      <c r="Y29" s="174"/>
      <c r="Z29" s="174"/>
      <c r="AA29" s="174"/>
      <c r="AB29" s="126"/>
      <c r="AC29" s="126"/>
      <c r="AD29" s="126"/>
      <c r="AE29" s="126"/>
      <c r="AF29" s="126"/>
      <c r="AG29" s="126"/>
      <c r="AH29" s="126"/>
      <c r="AI29" s="126"/>
      <c r="AL29" s="68" t="str">
        <f t="shared" si="3"/>
        <v/>
      </c>
      <c r="AM29" s="68" t="str">
        <f t="shared" si="4"/>
        <v/>
      </c>
      <c r="AN29" s="68">
        <f t="shared" si="5"/>
        <v>0</v>
      </c>
    </row>
    <row r="30" spans="1:40" s="68" customFormat="1" ht="27" customHeight="1" x14ac:dyDescent="0.2">
      <c r="A30" s="76">
        <v>14</v>
      </c>
      <c r="B30" s="38"/>
      <c r="C30" s="39"/>
      <c r="D30" s="70"/>
      <c r="E30" s="172"/>
      <c r="F30" s="173"/>
      <c r="G30" s="71" t="str">
        <f t="shared" si="0"/>
        <v/>
      </c>
      <c r="H30" s="165"/>
      <c r="I30" s="165"/>
      <c r="J30" s="72" t="str">
        <f t="shared" si="2"/>
        <v/>
      </c>
      <c r="K30" s="164"/>
      <c r="L30" s="164"/>
      <c r="M30" s="38"/>
      <c r="N30" s="73"/>
      <c r="O30" s="164"/>
      <c r="P30" s="164"/>
      <c r="Q30" s="38"/>
      <c r="R30" s="74"/>
      <c r="S30" s="96">
        <f t="shared" si="1"/>
        <v>0</v>
      </c>
      <c r="T30" s="97"/>
      <c r="U30" s="87"/>
      <c r="V30" s="174"/>
      <c r="W30" s="174"/>
      <c r="X30" s="174"/>
      <c r="Y30" s="174"/>
      <c r="Z30" s="174"/>
      <c r="AA30" s="174"/>
      <c r="AB30" s="126"/>
      <c r="AC30" s="126"/>
      <c r="AD30" s="126"/>
      <c r="AE30" s="126"/>
      <c r="AF30" s="126"/>
      <c r="AG30" s="126"/>
      <c r="AH30" s="126"/>
      <c r="AI30" s="126"/>
      <c r="AL30" s="68" t="str">
        <f t="shared" si="3"/>
        <v/>
      </c>
      <c r="AM30" s="68" t="str">
        <f t="shared" si="4"/>
        <v/>
      </c>
      <c r="AN30" s="68">
        <f t="shared" si="5"/>
        <v>0</v>
      </c>
    </row>
    <row r="31" spans="1:40" s="68" customFormat="1" ht="27" customHeight="1" x14ac:dyDescent="0.2">
      <c r="A31" s="76">
        <v>15</v>
      </c>
      <c r="B31" s="38"/>
      <c r="C31" s="39"/>
      <c r="D31" s="70"/>
      <c r="E31" s="172"/>
      <c r="F31" s="173"/>
      <c r="G31" s="71" t="str">
        <f t="shared" si="0"/>
        <v/>
      </c>
      <c r="H31" s="165"/>
      <c r="I31" s="165"/>
      <c r="J31" s="72" t="str">
        <f t="shared" si="2"/>
        <v/>
      </c>
      <c r="K31" s="164"/>
      <c r="L31" s="164"/>
      <c r="M31" s="38"/>
      <c r="N31" s="73"/>
      <c r="O31" s="164"/>
      <c r="P31" s="164"/>
      <c r="Q31" s="38"/>
      <c r="R31" s="74"/>
      <c r="S31" s="96">
        <f t="shared" si="1"/>
        <v>0</v>
      </c>
      <c r="T31" s="97"/>
      <c r="U31" s="87"/>
      <c r="V31" s="174"/>
      <c r="W31" s="174"/>
      <c r="X31" s="174"/>
      <c r="Y31" s="174"/>
      <c r="Z31" s="174"/>
      <c r="AA31" s="174"/>
      <c r="AB31" s="126"/>
      <c r="AC31" s="126"/>
      <c r="AD31" s="126"/>
      <c r="AE31" s="126"/>
      <c r="AF31" s="126"/>
      <c r="AG31" s="126"/>
      <c r="AH31" s="126"/>
      <c r="AI31" s="126"/>
      <c r="AL31" s="68" t="str">
        <f t="shared" si="3"/>
        <v/>
      </c>
      <c r="AM31" s="68" t="str">
        <f t="shared" si="4"/>
        <v/>
      </c>
      <c r="AN31" s="68">
        <f t="shared" si="5"/>
        <v>0</v>
      </c>
    </row>
    <row r="32" spans="1:40" s="68" customFormat="1" ht="27" customHeight="1" x14ac:dyDescent="0.2">
      <c r="A32" s="76">
        <v>16</v>
      </c>
      <c r="B32" s="38"/>
      <c r="C32" s="39"/>
      <c r="D32" s="70"/>
      <c r="E32" s="172"/>
      <c r="F32" s="173"/>
      <c r="G32" s="71" t="str">
        <f t="shared" si="0"/>
        <v/>
      </c>
      <c r="H32" s="165"/>
      <c r="I32" s="165"/>
      <c r="J32" s="72" t="str">
        <f t="shared" si="2"/>
        <v/>
      </c>
      <c r="K32" s="164"/>
      <c r="L32" s="164"/>
      <c r="M32" s="38"/>
      <c r="N32" s="73"/>
      <c r="O32" s="164"/>
      <c r="P32" s="164"/>
      <c r="Q32" s="38"/>
      <c r="R32" s="74"/>
      <c r="S32" s="96">
        <f t="shared" si="1"/>
        <v>0</v>
      </c>
      <c r="T32" s="97"/>
      <c r="U32" s="87"/>
      <c r="V32" s="174"/>
      <c r="W32" s="174"/>
      <c r="X32" s="174"/>
      <c r="Y32" s="174"/>
      <c r="Z32" s="174"/>
      <c r="AA32" s="174"/>
      <c r="AB32" s="126"/>
      <c r="AC32" s="126"/>
      <c r="AD32" s="126"/>
      <c r="AE32" s="126"/>
      <c r="AF32" s="126"/>
      <c r="AG32" s="126"/>
      <c r="AH32" s="126"/>
      <c r="AI32" s="126"/>
      <c r="AL32" s="68" t="str">
        <f t="shared" si="3"/>
        <v/>
      </c>
      <c r="AM32" s="68" t="str">
        <f t="shared" si="4"/>
        <v/>
      </c>
      <c r="AN32" s="68">
        <f t="shared" si="5"/>
        <v>0</v>
      </c>
    </row>
    <row r="33" spans="1:40" s="68" customFormat="1" ht="27" customHeight="1" x14ac:dyDescent="0.2">
      <c r="A33" s="76">
        <v>17</v>
      </c>
      <c r="B33" s="38"/>
      <c r="C33" s="39"/>
      <c r="D33" s="70"/>
      <c r="E33" s="172"/>
      <c r="F33" s="173"/>
      <c r="G33" s="71" t="str">
        <f t="shared" si="0"/>
        <v/>
      </c>
      <c r="H33" s="165"/>
      <c r="I33" s="165"/>
      <c r="J33" s="72" t="str">
        <f t="shared" si="2"/>
        <v/>
      </c>
      <c r="K33" s="164"/>
      <c r="L33" s="164"/>
      <c r="M33" s="38"/>
      <c r="N33" s="73"/>
      <c r="O33" s="164"/>
      <c r="P33" s="164"/>
      <c r="Q33" s="38"/>
      <c r="R33" s="74"/>
      <c r="S33" s="96">
        <f t="shared" si="1"/>
        <v>0</v>
      </c>
      <c r="T33" s="97"/>
      <c r="U33" s="87"/>
      <c r="V33" s="174"/>
      <c r="W33" s="174"/>
      <c r="X33" s="174"/>
      <c r="Y33" s="174"/>
      <c r="Z33" s="174"/>
      <c r="AA33" s="174"/>
      <c r="AB33" s="126"/>
      <c r="AC33" s="126"/>
      <c r="AD33" s="126"/>
      <c r="AE33" s="126"/>
      <c r="AF33" s="126"/>
      <c r="AG33" s="126"/>
      <c r="AH33" s="126"/>
      <c r="AI33" s="126"/>
      <c r="AL33" s="68" t="str">
        <f t="shared" si="3"/>
        <v/>
      </c>
      <c r="AM33" s="68" t="str">
        <f t="shared" si="4"/>
        <v/>
      </c>
      <c r="AN33" s="68">
        <f t="shared" si="5"/>
        <v>0</v>
      </c>
    </row>
    <row r="34" spans="1:40" s="68" customFormat="1" ht="27" customHeight="1" x14ac:dyDescent="0.2">
      <c r="A34" s="76">
        <v>18</v>
      </c>
      <c r="B34" s="38"/>
      <c r="C34" s="39"/>
      <c r="D34" s="70"/>
      <c r="E34" s="172"/>
      <c r="F34" s="173"/>
      <c r="G34" s="71" t="str">
        <f t="shared" si="0"/>
        <v/>
      </c>
      <c r="H34" s="165"/>
      <c r="I34" s="165"/>
      <c r="J34" s="72" t="str">
        <f t="shared" si="2"/>
        <v/>
      </c>
      <c r="K34" s="164"/>
      <c r="L34" s="164"/>
      <c r="M34" s="38"/>
      <c r="N34" s="73"/>
      <c r="O34" s="164"/>
      <c r="P34" s="164"/>
      <c r="Q34" s="38"/>
      <c r="R34" s="74"/>
      <c r="S34" s="96">
        <f t="shared" si="1"/>
        <v>0</v>
      </c>
      <c r="T34" s="97"/>
      <c r="U34" s="87"/>
      <c r="V34" s="174"/>
      <c r="W34" s="174"/>
      <c r="X34" s="174"/>
      <c r="Y34" s="174"/>
      <c r="Z34" s="174"/>
      <c r="AA34" s="174"/>
      <c r="AB34" s="126"/>
      <c r="AC34" s="126"/>
      <c r="AD34" s="126"/>
      <c r="AE34" s="126"/>
      <c r="AF34" s="126"/>
      <c r="AG34" s="126"/>
      <c r="AH34" s="126"/>
      <c r="AI34" s="126"/>
      <c r="AL34" s="68" t="str">
        <f t="shared" si="3"/>
        <v/>
      </c>
      <c r="AM34" s="68" t="str">
        <f t="shared" si="4"/>
        <v/>
      </c>
      <c r="AN34" s="68">
        <f t="shared" si="5"/>
        <v>0</v>
      </c>
    </row>
    <row r="35" spans="1:40" s="68" customFormat="1" ht="27" customHeight="1" x14ac:dyDescent="0.2">
      <c r="A35" s="76">
        <v>19</v>
      </c>
      <c r="B35" s="38"/>
      <c r="C35" s="39"/>
      <c r="D35" s="70"/>
      <c r="E35" s="172"/>
      <c r="F35" s="173"/>
      <c r="G35" s="71" t="str">
        <f t="shared" si="0"/>
        <v/>
      </c>
      <c r="H35" s="165"/>
      <c r="I35" s="165"/>
      <c r="J35" s="72" t="str">
        <f t="shared" si="2"/>
        <v/>
      </c>
      <c r="K35" s="164"/>
      <c r="L35" s="164"/>
      <c r="M35" s="38"/>
      <c r="N35" s="73"/>
      <c r="O35" s="164"/>
      <c r="P35" s="164"/>
      <c r="Q35" s="38"/>
      <c r="R35" s="74"/>
      <c r="S35" s="96">
        <f t="shared" si="1"/>
        <v>0</v>
      </c>
      <c r="T35" s="97"/>
      <c r="U35" s="87"/>
      <c r="V35" s="174"/>
      <c r="W35" s="174"/>
      <c r="X35" s="174"/>
      <c r="Y35" s="174"/>
      <c r="Z35" s="174"/>
      <c r="AA35" s="174"/>
      <c r="AB35" s="126"/>
      <c r="AC35" s="126"/>
      <c r="AD35" s="126"/>
      <c r="AE35" s="126"/>
      <c r="AF35" s="126"/>
      <c r="AG35" s="126"/>
      <c r="AH35" s="126"/>
      <c r="AI35" s="126"/>
      <c r="AL35" s="68" t="str">
        <f t="shared" si="3"/>
        <v/>
      </c>
      <c r="AM35" s="68" t="str">
        <f t="shared" si="4"/>
        <v/>
      </c>
      <c r="AN35" s="68">
        <f t="shared" si="5"/>
        <v>0</v>
      </c>
    </row>
    <row r="36" spans="1:40" s="68" customFormat="1" ht="27" customHeight="1" x14ac:dyDescent="0.2">
      <c r="A36" s="76">
        <v>20</v>
      </c>
      <c r="B36" s="38"/>
      <c r="C36" s="39"/>
      <c r="D36" s="70"/>
      <c r="E36" s="172"/>
      <c r="F36" s="173"/>
      <c r="G36" s="71" t="str">
        <f t="shared" si="0"/>
        <v/>
      </c>
      <c r="H36" s="165"/>
      <c r="I36" s="165"/>
      <c r="J36" s="72" t="str">
        <f t="shared" si="2"/>
        <v/>
      </c>
      <c r="K36" s="164"/>
      <c r="L36" s="164"/>
      <c r="M36" s="38"/>
      <c r="N36" s="73"/>
      <c r="O36" s="164"/>
      <c r="P36" s="164"/>
      <c r="Q36" s="38"/>
      <c r="R36" s="74"/>
      <c r="S36" s="96">
        <f t="shared" si="1"/>
        <v>0</v>
      </c>
      <c r="T36" s="97"/>
      <c r="U36" s="87"/>
      <c r="V36" s="174"/>
      <c r="W36" s="174"/>
      <c r="X36" s="174"/>
      <c r="Y36" s="174"/>
      <c r="Z36" s="174"/>
      <c r="AA36" s="174"/>
      <c r="AB36" s="126"/>
      <c r="AC36" s="126"/>
      <c r="AD36" s="126"/>
      <c r="AE36" s="126"/>
      <c r="AF36" s="126"/>
      <c r="AG36" s="126"/>
      <c r="AH36" s="126"/>
      <c r="AI36" s="126"/>
      <c r="AL36" s="68" t="str">
        <f t="shared" si="3"/>
        <v/>
      </c>
      <c r="AM36" s="68" t="str">
        <f t="shared" si="4"/>
        <v/>
      </c>
      <c r="AN36" s="68">
        <f t="shared" si="5"/>
        <v>0</v>
      </c>
    </row>
    <row r="37" spans="1:40" s="68" customFormat="1" ht="27" customHeight="1" x14ac:dyDescent="0.2">
      <c r="A37" s="76">
        <v>21</v>
      </c>
      <c r="B37" s="38"/>
      <c r="C37" s="39"/>
      <c r="D37" s="70"/>
      <c r="E37" s="172"/>
      <c r="F37" s="173"/>
      <c r="G37" s="71" t="str">
        <f t="shared" si="0"/>
        <v/>
      </c>
      <c r="H37" s="165"/>
      <c r="I37" s="165"/>
      <c r="J37" s="72" t="str">
        <f t="shared" si="2"/>
        <v/>
      </c>
      <c r="K37" s="164"/>
      <c r="L37" s="164"/>
      <c r="M37" s="38"/>
      <c r="N37" s="73"/>
      <c r="O37" s="164"/>
      <c r="P37" s="164"/>
      <c r="Q37" s="38"/>
      <c r="R37" s="74"/>
      <c r="S37" s="96">
        <f t="shared" si="1"/>
        <v>0</v>
      </c>
      <c r="T37" s="97"/>
      <c r="U37" s="87"/>
      <c r="V37" s="174"/>
      <c r="W37" s="174"/>
      <c r="X37" s="174"/>
      <c r="Y37" s="174"/>
      <c r="Z37" s="174"/>
      <c r="AA37" s="174"/>
      <c r="AB37" s="126"/>
      <c r="AC37" s="126"/>
      <c r="AD37" s="126"/>
      <c r="AE37" s="126"/>
      <c r="AF37" s="126"/>
      <c r="AG37" s="126"/>
      <c r="AH37" s="126"/>
      <c r="AI37" s="126"/>
      <c r="AL37" s="68" t="str">
        <f t="shared" si="3"/>
        <v/>
      </c>
      <c r="AM37" s="68" t="str">
        <f t="shared" si="4"/>
        <v/>
      </c>
      <c r="AN37" s="68">
        <f t="shared" si="5"/>
        <v>0</v>
      </c>
    </row>
    <row r="38" spans="1:40" s="68" customFormat="1" ht="27" customHeight="1" x14ac:dyDescent="0.2">
      <c r="A38" s="76">
        <v>22</v>
      </c>
      <c r="B38" s="38"/>
      <c r="C38" s="39"/>
      <c r="D38" s="70"/>
      <c r="E38" s="172"/>
      <c r="F38" s="173"/>
      <c r="G38" s="71" t="str">
        <f t="shared" si="0"/>
        <v/>
      </c>
      <c r="H38" s="165"/>
      <c r="I38" s="165"/>
      <c r="J38" s="72" t="str">
        <f t="shared" si="2"/>
        <v/>
      </c>
      <c r="K38" s="164"/>
      <c r="L38" s="164"/>
      <c r="M38" s="38"/>
      <c r="N38" s="73"/>
      <c r="O38" s="164"/>
      <c r="P38" s="164"/>
      <c r="Q38" s="38"/>
      <c r="R38" s="74"/>
      <c r="S38" s="96">
        <f t="shared" si="1"/>
        <v>0</v>
      </c>
      <c r="T38" s="97"/>
      <c r="U38" s="87"/>
      <c r="V38" s="174"/>
      <c r="W38" s="174"/>
      <c r="X38" s="174"/>
      <c r="Y38" s="174"/>
      <c r="Z38" s="174"/>
      <c r="AA38" s="174"/>
      <c r="AB38" s="126"/>
      <c r="AC38" s="126"/>
      <c r="AD38" s="126"/>
      <c r="AE38" s="126"/>
      <c r="AF38" s="126"/>
      <c r="AG38" s="126"/>
      <c r="AH38" s="126"/>
      <c r="AI38" s="126"/>
      <c r="AL38" s="68" t="str">
        <f t="shared" si="3"/>
        <v/>
      </c>
      <c r="AM38" s="68" t="str">
        <f t="shared" si="4"/>
        <v/>
      </c>
      <c r="AN38" s="68">
        <f t="shared" si="5"/>
        <v>0</v>
      </c>
    </row>
    <row r="39" spans="1:40" s="68" customFormat="1" ht="27" customHeight="1" x14ac:dyDescent="0.2">
      <c r="A39" s="76">
        <v>23</v>
      </c>
      <c r="B39" s="38"/>
      <c r="C39" s="39"/>
      <c r="D39" s="70"/>
      <c r="E39" s="172"/>
      <c r="F39" s="173"/>
      <c r="G39" s="71" t="str">
        <f t="shared" si="0"/>
        <v/>
      </c>
      <c r="H39" s="165"/>
      <c r="I39" s="165"/>
      <c r="J39" s="72" t="str">
        <f t="shared" si="2"/>
        <v/>
      </c>
      <c r="K39" s="164"/>
      <c r="L39" s="164"/>
      <c r="M39" s="38"/>
      <c r="N39" s="73"/>
      <c r="O39" s="164"/>
      <c r="P39" s="164"/>
      <c r="Q39" s="38"/>
      <c r="R39" s="74"/>
      <c r="S39" s="96">
        <f t="shared" si="1"/>
        <v>0</v>
      </c>
      <c r="T39" s="97"/>
      <c r="U39" s="87"/>
      <c r="V39" s="174"/>
      <c r="W39" s="174"/>
      <c r="X39" s="174"/>
      <c r="Y39" s="174"/>
      <c r="Z39" s="174"/>
      <c r="AA39" s="174"/>
      <c r="AB39" s="126"/>
      <c r="AC39" s="126"/>
      <c r="AD39" s="126"/>
      <c r="AE39" s="126"/>
      <c r="AF39" s="126"/>
      <c r="AG39" s="126"/>
      <c r="AH39" s="126"/>
      <c r="AI39" s="126"/>
      <c r="AL39" s="68" t="str">
        <f t="shared" si="3"/>
        <v/>
      </c>
      <c r="AM39" s="68" t="str">
        <f t="shared" si="4"/>
        <v/>
      </c>
      <c r="AN39" s="68">
        <f t="shared" si="5"/>
        <v>0</v>
      </c>
    </row>
    <row r="40" spans="1:40" s="68" customFormat="1" ht="27" customHeight="1" x14ac:dyDescent="0.2">
      <c r="A40" s="76">
        <v>24</v>
      </c>
      <c r="B40" s="38"/>
      <c r="C40" s="39"/>
      <c r="D40" s="70"/>
      <c r="E40" s="172"/>
      <c r="F40" s="173"/>
      <c r="G40" s="71" t="str">
        <f t="shared" si="0"/>
        <v/>
      </c>
      <c r="H40" s="165"/>
      <c r="I40" s="165"/>
      <c r="J40" s="72" t="str">
        <f t="shared" si="2"/>
        <v/>
      </c>
      <c r="K40" s="164"/>
      <c r="L40" s="164"/>
      <c r="M40" s="38"/>
      <c r="N40" s="73"/>
      <c r="O40" s="164"/>
      <c r="P40" s="164"/>
      <c r="Q40" s="38"/>
      <c r="R40" s="74"/>
      <c r="S40" s="96">
        <f t="shared" si="1"/>
        <v>0</v>
      </c>
      <c r="T40" s="97"/>
      <c r="U40" s="87"/>
      <c r="V40" s="174"/>
      <c r="W40" s="174"/>
      <c r="X40" s="174"/>
      <c r="Y40" s="174"/>
      <c r="Z40" s="174"/>
      <c r="AA40" s="174"/>
      <c r="AB40" s="126"/>
      <c r="AC40" s="126"/>
      <c r="AD40" s="126"/>
      <c r="AE40" s="126"/>
      <c r="AF40" s="126"/>
      <c r="AG40" s="126"/>
      <c r="AH40" s="126"/>
      <c r="AI40" s="126"/>
      <c r="AL40" s="68" t="str">
        <f t="shared" si="3"/>
        <v/>
      </c>
      <c r="AM40" s="68" t="str">
        <f t="shared" si="4"/>
        <v/>
      </c>
      <c r="AN40" s="68">
        <f t="shared" si="5"/>
        <v>0</v>
      </c>
    </row>
    <row r="41" spans="1:40" s="68" customFormat="1" ht="27" customHeight="1" x14ac:dyDescent="0.2">
      <c r="A41" s="76">
        <v>25</v>
      </c>
      <c r="B41" s="38"/>
      <c r="C41" s="39"/>
      <c r="D41" s="70"/>
      <c r="E41" s="172"/>
      <c r="F41" s="173"/>
      <c r="G41" s="71" t="str">
        <f t="shared" si="0"/>
        <v/>
      </c>
      <c r="H41" s="165"/>
      <c r="I41" s="165"/>
      <c r="J41" s="72" t="str">
        <f t="shared" si="2"/>
        <v/>
      </c>
      <c r="K41" s="164"/>
      <c r="L41" s="164"/>
      <c r="M41" s="38"/>
      <c r="N41" s="73"/>
      <c r="O41" s="164"/>
      <c r="P41" s="164"/>
      <c r="Q41" s="38"/>
      <c r="R41" s="74"/>
      <c r="S41" s="96">
        <f t="shared" si="1"/>
        <v>0</v>
      </c>
      <c r="T41" s="97"/>
      <c r="U41" s="87"/>
      <c r="V41" s="174"/>
      <c r="W41" s="174"/>
      <c r="X41" s="174"/>
      <c r="Y41" s="174"/>
      <c r="Z41" s="174"/>
      <c r="AA41" s="174"/>
      <c r="AB41" s="126"/>
      <c r="AC41" s="126"/>
      <c r="AD41" s="126"/>
      <c r="AE41" s="126"/>
      <c r="AF41" s="126"/>
      <c r="AG41" s="126"/>
      <c r="AH41" s="126"/>
      <c r="AI41" s="126"/>
      <c r="AL41" s="68" t="str">
        <f t="shared" si="3"/>
        <v/>
      </c>
      <c r="AM41" s="68" t="str">
        <f t="shared" si="4"/>
        <v/>
      </c>
      <c r="AN41" s="68">
        <f t="shared" si="5"/>
        <v>0</v>
      </c>
    </row>
    <row r="42" spans="1:40" s="68" customFormat="1" ht="27" customHeight="1" x14ac:dyDescent="0.2">
      <c r="A42" s="76">
        <v>26</v>
      </c>
      <c r="B42" s="38"/>
      <c r="C42" s="39"/>
      <c r="D42" s="70"/>
      <c r="E42" s="172"/>
      <c r="F42" s="173"/>
      <c r="G42" s="71" t="str">
        <f t="shared" si="0"/>
        <v/>
      </c>
      <c r="H42" s="165"/>
      <c r="I42" s="165"/>
      <c r="J42" s="72" t="str">
        <f t="shared" si="2"/>
        <v/>
      </c>
      <c r="K42" s="164"/>
      <c r="L42" s="164"/>
      <c r="M42" s="38"/>
      <c r="N42" s="73"/>
      <c r="O42" s="164"/>
      <c r="P42" s="164"/>
      <c r="Q42" s="38"/>
      <c r="R42" s="74"/>
      <c r="S42" s="96">
        <f t="shared" si="1"/>
        <v>0</v>
      </c>
      <c r="T42" s="97"/>
      <c r="U42" s="87"/>
      <c r="V42" s="174"/>
      <c r="W42" s="174"/>
      <c r="X42" s="174"/>
      <c r="Y42" s="174"/>
      <c r="Z42" s="174"/>
      <c r="AA42" s="174"/>
      <c r="AB42" s="126"/>
      <c r="AC42" s="126"/>
      <c r="AD42" s="126"/>
      <c r="AE42" s="126"/>
      <c r="AF42" s="126"/>
      <c r="AG42" s="126"/>
      <c r="AH42" s="126"/>
      <c r="AI42" s="126"/>
      <c r="AL42" s="68" t="str">
        <f t="shared" si="3"/>
        <v/>
      </c>
      <c r="AM42" s="68" t="str">
        <f t="shared" si="4"/>
        <v/>
      </c>
      <c r="AN42" s="68">
        <f t="shared" si="5"/>
        <v>0</v>
      </c>
    </row>
    <row r="43" spans="1:40" s="68" customFormat="1" ht="27" customHeight="1" x14ac:dyDescent="0.2">
      <c r="A43" s="76">
        <v>27</v>
      </c>
      <c r="B43" s="38"/>
      <c r="C43" s="39"/>
      <c r="D43" s="70"/>
      <c r="E43" s="172"/>
      <c r="F43" s="173"/>
      <c r="G43" s="71" t="str">
        <f t="shared" si="0"/>
        <v/>
      </c>
      <c r="H43" s="165"/>
      <c r="I43" s="165"/>
      <c r="J43" s="72" t="str">
        <f t="shared" si="2"/>
        <v/>
      </c>
      <c r="K43" s="164"/>
      <c r="L43" s="164"/>
      <c r="M43" s="38"/>
      <c r="N43" s="73"/>
      <c r="O43" s="164"/>
      <c r="P43" s="164"/>
      <c r="Q43" s="38"/>
      <c r="R43" s="74"/>
      <c r="S43" s="96">
        <f t="shared" si="1"/>
        <v>0</v>
      </c>
      <c r="T43" s="97"/>
      <c r="U43" s="87"/>
      <c r="V43" s="174"/>
      <c r="W43" s="174"/>
      <c r="X43" s="174"/>
      <c r="Y43" s="174"/>
      <c r="Z43" s="174"/>
      <c r="AA43" s="174"/>
      <c r="AB43" s="126"/>
      <c r="AC43" s="126"/>
      <c r="AD43" s="126"/>
      <c r="AE43" s="126"/>
      <c r="AF43" s="126"/>
      <c r="AG43" s="126"/>
      <c r="AH43" s="126"/>
      <c r="AI43" s="126"/>
      <c r="AL43" s="68" t="str">
        <f t="shared" si="3"/>
        <v/>
      </c>
      <c r="AM43" s="68" t="str">
        <f t="shared" si="4"/>
        <v/>
      </c>
      <c r="AN43" s="68">
        <f t="shared" si="5"/>
        <v>0</v>
      </c>
    </row>
    <row r="44" spans="1:40" s="68" customFormat="1" ht="27" customHeight="1" x14ac:dyDescent="0.2">
      <c r="A44" s="76">
        <v>28</v>
      </c>
      <c r="B44" s="38"/>
      <c r="C44" s="39"/>
      <c r="D44" s="70"/>
      <c r="E44" s="172"/>
      <c r="F44" s="173"/>
      <c r="G44" s="71" t="str">
        <f t="shared" si="0"/>
        <v/>
      </c>
      <c r="H44" s="165"/>
      <c r="I44" s="165"/>
      <c r="J44" s="72" t="str">
        <f t="shared" si="2"/>
        <v/>
      </c>
      <c r="K44" s="164"/>
      <c r="L44" s="164"/>
      <c r="M44" s="38"/>
      <c r="N44" s="73"/>
      <c r="O44" s="164"/>
      <c r="P44" s="164"/>
      <c r="Q44" s="38"/>
      <c r="R44" s="74"/>
      <c r="S44" s="96">
        <f t="shared" si="1"/>
        <v>0</v>
      </c>
      <c r="T44" s="97"/>
      <c r="U44" s="87"/>
      <c r="V44" s="174"/>
      <c r="W44" s="174"/>
      <c r="X44" s="174"/>
      <c r="Y44" s="174"/>
      <c r="Z44" s="174"/>
      <c r="AA44" s="174"/>
      <c r="AB44" s="126"/>
      <c r="AC44" s="126"/>
      <c r="AD44" s="126"/>
      <c r="AE44" s="126"/>
      <c r="AF44" s="126"/>
      <c r="AG44" s="126"/>
      <c r="AH44" s="126"/>
      <c r="AI44" s="126"/>
      <c r="AL44" s="68" t="str">
        <f t="shared" si="3"/>
        <v/>
      </c>
      <c r="AM44" s="68" t="str">
        <f t="shared" si="4"/>
        <v/>
      </c>
      <c r="AN44" s="68">
        <f t="shared" si="5"/>
        <v>0</v>
      </c>
    </row>
    <row r="45" spans="1:40" s="68" customFormat="1" ht="27" customHeight="1" x14ac:dyDescent="0.2">
      <c r="A45" s="76">
        <v>29</v>
      </c>
      <c r="B45" s="38"/>
      <c r="C45" s="39"/>
      <c r="D45" s="70"/>
      <c r="E45" s="172"/>
      <c r="F45" s="173"/>
      <c r="G45" s="71" t="str">
        <f t="shared" si="0"/>
        <v/>
      </c>
      <c r="H45" s="165"/>
      <c r="I45" s="165"/>
      <c r="J45" s="72" t="str">
        <f t="shared" si="2"/>
        <v/>
      </c>
      <c r="K45" s="164"/>
      <c r="L45" s="164"/>
      <c r="M45" s="38"/>
      <c r="N45" s="73"/>
      <c r="O45" s="164"/>
      <c r="P45" s="164"/>
      <c r="Q45" s="38"/>
      <c r="R45" s="74"/>
      <c r="S45" s="96">
        <f t="shared" si="1"/>
        <v>0</v>
      </c>
      <c r="T45" s="97"/>
      <c r="U45" s="87"/>
      <c r="V45" s="174"/>
      <c r="W45" s="174"/>
      <c r="X45" s="174"/>
      <c r="Y45" s="174"/>
      <c r="Z45" s="174"/>
      <c r="AA45" s="174"/>
      <c r="AB45" s="126"/>
      <c r="AC45" s="126"/>
      <c r="AD45" s="126"/>
      <c r="AE45" s="126"/>
      <c r="AF45" s="126"/>
      <c r="AG45" s="126"/>
      <c r="AH45" s="126"/>
      <c r="AI45" s="126"/>
      <c r="AL45" s="68" t="str">
        <f t="shared" si="3"/>
        <v/>
      </c>
      <c r="AM45" s="68" t="str">
        <f t="shared" si="4"/>
        <v/>
      </c>
      <c r="AN45" s="68">
        <f t="shared" si="5"/>
        <v>0</v>
      </c>
    </row>
    <row r="46" spans="1:40" s="68" customFormat="1" ht="27" customHeight="1" x14ac:dyDescent="0.2">
      <c r="A46" s="76">
        <v>30</v>
      </c>
      <c r="B46" s="38"/>
      <c r="C46" s="39"/>
      <c r="D46" s="70"/>
      <c r="E46" s="172"/>
      <c r="F46" s="173"/>
      <c r="G46" s="71" t="str">
        <f t="shared" si="0"/>
        <v/>
      </c>
      <c r="H46" s="165"/>
      <c r="I46" s="165"/>
      <c r="J46" s="72" t="str">
        <f t="shared" si="2"/>
        <v/>
      </c>
      <c r="K46" s="164"/>
      <c r="L46" s="164"/>
      <c r="M46" s="38"/>
      <c r="N46" s="73"/>
      <c r="O46" s="164"/>
      <c r="P46" s="164"/>
      <c r="Q46" s="38"/>
      <c r="R46" s="74"/>
      <c r="S46" s="96">
        <f t="shared" si="1"/>
        <v>0</v>
      </c>
      <c r="T46" s="97"/>
      <c r="U46" s="87"/>
      <c r="V46" s="174"/>
      <c r="W46" s="174"/>
      <c r="X46" s="174"/>
      <c r="Y46" s="174"/>
      <c r="Z46" s="174"/>
      <c r="AA46" s="174"/>
      <c r="AB46" s="126"/>
      <c r="AC46" s="126"/>
      <c r="AD46" s="126"/>
      <c r="AE46" s="126"/>
      <c r="AF46" s="126"/>
      <c r="AG46" s="126"/>
      <c r="AH46" s="126"/>
      <c r="AI46" s="126"/>
      <c r="AL46" s="68" t="str">
        <f t="shared" si="3"/>
        <v/>
      </c>
      <c r="AM46" s="68" t="str">
        <f t="shared" si="4"/>
        <v/>
      </c>
      <c r="AN46" s="68">
        <f t="shared" si="5"/>
        <v>0</v>
      </c>
    </row>
    <row r="47" spans="1:40" s="68" customFormat="1" ht="27" customHeight="1" x14ac:dyDescent="0.2">
      <c r="A47" s="76">
        <v>31</v>
      </c>
      <c r="B47" s="38"/>
      <c r="C47" s="39"/>
      <c r="D47" s="70"/>
      <c r="E47" s="172"/>
      <c r="F47" s="173"/>
      <c r="G47" s="71" t="str">
        <f t="shared" si="0"/>
        <v/>
      </c>
      <c r="H47" s="165"/>
      <c r="I47" s="165"/>
      <c r="J47" s="72" t="str">
        <f t="shared" si="2"/>
        <v/>
      </c>
      <c r="K47" s="164"/>
      <c r="L47" s="164"/>
      <c r="M47" s="38"/>
      <c r="N47" s="73"/>
      <c r="O47" s="164"/>
      <c r="P47" s="164"/>
      <c r="Q47" s="38"/>
      <c r="R47" s="74"/>
      <c r="S47" s="96">
        <f t="shared" si="1"/>
        <v>0</v>
      </c>
      <c r="T47" s="97"/>
      <c r="U47" s="87"/>
      <c r="V47" s="174"/>
      <c r="W47" s="174"/>
      <c r="X47" s="174"/>
      <c r="Y47" s="174"/>
      <c r="Z47" s="174"/>
      <c r="AA47" s="174"/>
      <c r="AB47" s="126"/>
      <c r="AC47" s="126"/>
      <c r="AD47" s="126"/>
      <c r="AE47" s="126"/>
      <c r="AF47" s="126"/>
      <c r="AG47" s="126"/>
      <c r="AH47" s="126"/>
      <c r="AI47" s="126"/>
      <c r="AL47" s="68" t="str">
        <f t="shared" si="3"/>
        <v/>
      </c>
      <c r="AM47" s="68" t="str">
        <f t="shared" si="4"/>
        <v/>
      </c>
      <c r="AN47" s="68">
        <f t="shared" si="5"/>
        <v>0</v>
      </c>
    </row>
    <row r="48" spans="1:40" s="68" customFormat="1" ht="27" customHeight="1" x14ac:dyDescent="0.2">
      <c r="A48" s="76">
        <v>32</v>
      </c>
      <c r="B48" s="38"/>
      <c r="C48" s="39"/>
      <c r="D48" s="70"/>
      <c r="E48" s="172"/>
      <c r="F48" s="173"/>
      <c r="G48" s="71" t="str">
        <f t="shared" si="0"/>
        <v/>
      </c>
      <c r="H48" s="165"/>
      <c r="I48" s="165"/>
      <c r="J48" s="72" t="str">
        <f t="shared" si="2"/>
        <v/>
      </c>
      <c r="K48" s="164"/>
      <c r="L48" s="164"/>
      <c r="M48" s="38"/>
      <c r="N48" s="73"/>
      <c r="O48" s="164"/>
      <c r="P48" s="164"/>
      <c r="Q48" s="38"/>
      <c r="R48" s="74"/>
      <c r="S48" s="96">
        <f t="shared" si="1"/>
        <v>0</v>
      </c>
      <c r="T48" s="97"/>
      <c r="U48" s="87"/>
      <c r="V48" s="174"/>
      <c r="W48" s="174"/>
      <c r="X48" s="174"/>
      <c r="Y48" s="174"/>
      <c r="Z48" s="174"/>
      <c r="AA48" s="174"/>
      <c r="AB48" s="126"/>
      <c r="AC48" s="126"/>
      <c r="AD48" s="126"/>
      <c r="AE48" s="126"/>
      <c r="AF48" s="126"/>
      <c r="AG48" s="126"/>
      <c r="AH48" s="126"/>
      <c r="AI48" s="126"/>
      <c r="AL48" s="68" t="str">
        <f t="shared" si="3"/>
        <v/>
      </c>
      <c r="AM48" s="68" t="str">
        <f t="shared" si="4"/>
        <v/>
      </c>
      <c r="AN48" s="68">
        <f t="shared" si="5"/>
        <v>0</v>
      </c>
    </row>
    <row r="49" spans="1:40" s="68" customFormat="1" ht="27" customHeight="1" x14ac:dyDescent="0.2">
      <c r="A49" s="76">
        <v>33</v>
      </c>
      <c r="B49" s="38"/>
      <c r="C49" s="39"/>
      <c r="D49" s="70"/>
      <c r="E49" s="172"/>
      <c r="F49" s="173"/>
      <c r="G49" s="71" t="str">
        <f t="shared" si="0"/>
        <v/>
      </c>
      <c r="H49" s="165"/>
      <c r="I49" s="165"/>
      <c r="J49" s="72" t="str">
        <f t="shared" si="2"/>
        <v/>
      </c>
      <c r="K49" s="164"/>
      <c r="L49" s="164"/>
      <c r="M49" s="38"/>
      <c r="N49" s="73"/>
      <c r="O49" s="164"/>
      <c r="P49" s="164"/>
      <c r="Q49" s="38"/>
      <c r="R49" s="74"/>
      <c r="S49" s="96">
        <f t="shared" ref="S49:S66" si="6">200*(LEN(K49)&gt;5)+200*(LEN(O49)&gt;5)</f>
        <v>0</v>
      </c>
      <c r="T49" s="97"/>
      <c r="U49" s="87"/>
      <c r="V49" s="174"/>
      <c r="W49" s="174"/>
      <c r="X49" s="174"/>
      <c r="Y49" s="174"/>
      <c r="Z49" s="174"/>
      <c r="AA49" s="174"/>
      <c r="AB49" s="126"/>
      <c r="AC49" s="126"/>
      <c r="AD49" s="126"/>
      <c r="AE49" s="126"/>
      <c r="AF49" s="126"/>
      <c r="AG49" s="126"/>
      <c r="AH49" s="126"/>
      <c r="AI49" s="126"/>
      <c r="AL49" s="68" t="str">
        <f t="shared" si="3"/>
        <v/>
      </c>
      <c r="AM49" s="68" t="str">
        <f t="shared" si="4"/>
        <v/>
      </c>
      <c r="AN49" s="68">
        <f t="shared" si="5"/>
        <v>0</v>
      </c>
    </row>
    <row r="50" spans="1:40" s="68" customFormat="1" ht="27" customHeight="1" x14ac:dyDescent="0.2">
      <c r="A50" s="76">
        <v>34</v>
      </c>
      <c r="B50" s="38"/>
      <c r="C50" s="39"/>
      <c r="D50" s="70"/>
      <c r="E50" s="172"/>
      <c r="F50" s="173"/>
      <c r="G50" s="71" t="str">
        <f t="shared" si="0"/>
        <v/>
      </c>
      <c r="H50" s="165"/>
      <c r="I50" s="165"/>
      <c r="J50" s="72" t="str">
        <f t="shared" si="2"/>
        <v/>
      </c>
      <c r="K50" s="164"/>
      <c r="L50" s="164"/>
      <c r="M50" s="38"/>
      <c r="N50" s="73"/>
      <c r="O50" s="164"/>
      <c r="P50" s="164"/>
      <c r="Q50" s="38"/>
      <c r="R50" s="74"/>
      <c r="S50" s="96">
        <f t="shared" si="6"/>
        <v>0</v>
      </c>
      <c r="T50" s="97"/>
      <c r="U50" s="87"/>
      <c r="V50" s="174"/>
      <c r="W50" s="174"/>
      <c r="X50" s="174"/>
      <c r="Y50" s="174"/>
      <c r="Z50" s="174"/>
      <c r="AA50" s="174"/>
      <c r="AB50" s="126"/>
      <c r="AC50" s="126"/>
      <c r="AD50" s="126"/>
      <c r="AE50" s="126"/>
      <c r="AF50" s="126"/>
      <c r="AG50" s="126"/>
      <c r="AH50" s="126"/>
      <c r="AI50" s="126"/>
      <c r="AL50" s="68" t="str">
        <f t="shared" si="3"/>
        <v/>
      </c>
      <c r="AM50" s="68" t="str">
        <f t="shared" si="4"/>
        <v/>
      </c>
      <c r="AN50" s="68">
        <f t="shared" si="5"/>
        <v>0</v>
      </c>
    </row>
    <row r="51" spans="1:40" s="68" customFormat="1" ht="27" customHeight="1" x14ac:dyDescent="0.2">
      <c r="A51" s="76">
        <v>35</v>
      </c>
      <c r="B51" s="38"/>
      <c r="C51" s="39"/>
      <c r="D51" s="70"/>
      <c r="E51" s="172"/>
      <c r="F51" s="173"/>
      <c r="G51" s="71" t="str">
        <f t="shared" si="0"/>
        <v/>
      </c>
      <c r="H51" s="165"/>
      <c r="I51" s="165"/>
      <c r="J51" s="72" t="str">
        <f t="shared" si="2"/>
        <v/>
      </c>
      <c r="K51" s="164"/>
      <c r="L51" s="164"/>
      <c r="M51" s="38"/>
      <c r="N51" s="73"/>
      <c r="O51" s="164"/>
      <c r="P51" s="164"/>
      <c r="Q51" s="38"/>
      <c r="R51" s="74"/>
      <c r="S51" s="96">
        <f t="shared" si="6"/>
        <v>0</v>
      </c>
      <c r="T51" s="97"/>
      <c r="U51" s="87"/>
      <c r="V51" s="174"/>
      <c r="W51" s="174"/>
      <c r="X51" s="174"/>
      <c r="Y51" s="174"/>
      <c r="Z51" s="174"/>
      <c r="AA51" s="174"/>
      <c r="AB51" s="126"/>
      <c r="AC51" s="126"/>
      <c r="AD51" s="126"/>
      <c r="AE51" s="126"/>
      <c r="AF51" s="126"/>
      <c r="AG51" s="126"/>
      <c r="AH51" s="126"/>
      <c r="AI51" s="126"/>
      <c r="AL51" s="68" t="str">
        <f t="shared" si="3"/>
        <v/>
      </c>
      <c r="AM51" s="68" t="str">
        <f t="shared" si="4"/>
        <v/>
      </c>
      <c r="AN51" s="68">
        <f t="shared" si="5"/>
        <v>0</v>
      </c>
    </row>
    <row r="52" spans="1:40" s="68" customFormat="1" ht="27" customHeight="1" x14ac:dyDescent="0.2">
      <c r="A52" s="76">
        <v>36</v>
      </c>
      <c r="B52" s="38"/>
      <c r="C52" s="39"/>
      <c r="D52" s="70"/>
      <c r="E52" s="172"/>
      <c r="F52" s="173"/>
      <c r="G52" s="71" t="str">
        <f t="shared" si="0"/>
        <v/>
      </c>
      <c r="H52" s="165"/>
      <c r="I52" s="165"/>
      <c r="J52" s="72" t="str">
        <f t="shared" si="2"/>
        <v/>
      </c>
      <c r="K52" s="164"/>
      <c r="L52" s="164"/>
      <c r="M52" s="38"/>
      <c r="N52" s="73"/>
      <c r="O52" s="164"/>
      <c r="P52" s="164"/>
      <c r="Q52" s="38"/>
      <c r="R52" s="74"/>
      <c r="S52" s="96">
        <f t="shared" si="6"/>
        <v>0</v>
      </c>
      <c r="T52" s="97"/>
      <c r="U52" s="87"/>
      <c r="V52" s="174"/>
      <c r="W52" s="174"/>
      <c r="X52" s="174"/>
      <c r="Y52" s="174"/>
      <c r="Z52" s="174"/>
      <c r="AA52" s="174"/>
      <c r="AB52" s="126"/>
      <c r="AC52" s="126"/>
      <c r="AD52" s="126"/>
      <c r="AE52" s="126"/>
      <c r="AF52" s="126"/>
      <c r="AG52" s="126"/>
      <c r="AH52" s="126"/>
      <c r="AI52" s="126"/>
      <c r="AL52" s="68" t="str">
        <f t="shared" si="3"/>
        <v/>
      </c>
      <c r="AM52" s="68" t="str">
        <f t="shared" si="4"/>
        <v/>
      </c>
      <c r="AN52" s="68">
        <f t="shared" si="5"/>
        <v>0</v>
      </c>
    </row>
    <row r="53" spans="1:40" s="68" customFormat="1" ht="27" customHeight="1" x14ac:dyDescent="0.2">
      <c r="A53" s="76">
        <v>37</v>
      </c>
      <c r="B53" s="38"/>
      <c r="C53" s="39"/>
      <c r="D53" s="70"/>
      <c r="E53" s="172"/>
      <c r="F53" s="173"/>
      <c r="G53" s="71" t="str">
        <f t="shared" si="0"/>
        <v/>
      </c>
      <c r="H53" s="165"/>
      <c r="I53" s="165"/>
      <c r="J53" s="72" t="str">
        <f t="shared" si="2"/>
        <v/>
      </c>
      <c r="K53" s="164"/>
      <c r="L53" s="164"/>
      <c r="M53" s="38"/>
      <c r="N53" s="73"/>
      <c r="O53" s="164"/>
      <c r="P53" s="164"/>
      <c r="Q53" s="38"/>
      <c r="R53" s="74"/>
      <c r="S53" s="96">
        <f t="shared" si="6"/>
        <v>0</v>
      </c>
      <c r="T53" s="97"/>
      <c r="U53" s="87"/>
      <c r="V53" s="174"/>
      <c r="W53" s="174"/>
      <c r="X53" s="174"/>
      <c r="Y53" s="174"/>
      <c r="Z53" s="174"/>
      <c r="AA53" s="174"/>
      <c r="AB53" s="126"/>
      <c r="AC53" s="126"/>
      <c r="AD53" s="126"/>
      <c r="AE53" s="126"/>
      <c r="AF53" s="126"/>
      <c r="AG53" s="126"/>
      <c r="AH53" s="126"/>
      <c r="AI53" s="126"/>
      <c r="AL53" s="68" t="str">
        <f t="shared" si="3"/>
        <v/>
      </c>
      <c r="AM53" s="68" t="str">
        <f t="shared" si="4"/>
        <v/>
      </c>
      <c r="AN53" s="68">
        <f t="shared" si="5"/>
        <v>0</v>
      </c>
    </row>
    <row r="54" spans="1:40" s="68" customFormat="1" ht="27" customHeight="1" x14ac:dyDescent="0.2">
      <c r="A54" s="76">
        <v>38</v>
      </c>
      <c r="B54" s="38"/>
      <c r="C54" s="39"/>
      <c r="D54" s="70"/>
      <c r="E54" s="172"/>
      <c r="F54" s="173"/>
      <c r="G54" s="71" t="str">
        <f t="shared" si="0"/>
        <v/>
      </c>
      <c r="H54" s="165"/>
      <c r="I54" s="165"/>
      <c r="J54" s="72" t="str">
        <f t="shared" si="2"/>
        <v/>
      </c>
      <c r="K54" s="164"/>
      <c r="L54" s="164"/>
      <c r="M54" s="38"/>
      <c r="N54" s="73"/>
      <c r="O54" s="164"/>
      <c r="P54" s="164"/>
      <c r="Q54" s="38"/>
      <c r="R54" s="74"/>
      <c r="S54" s="96">
        <f t="shared" si="6"/>
        <v>0</v>
      </c>
      <c r="T54" s="97"/>
      <c r="U54" s="87"/>
      <c r="V54" s="174"/>
      <c r="W54" s="174"/>
      <c r="X54" s="174"/>
      <c r="Y54" s="174"/>
      <c r="Z54" s="174"/>
      <c r="AA54" s="174"/>
      <c r="AB54" s="126"/>
      <c r="AC54" s="126"/>
      <c r="AD54" s="126"/>
      <c r="AE54" s="126"/>
      <c r="AF54" s="126"/>
      <c r="AG54" s="126"/>
      <c r="AH54" s="126"/>
      <c r="AI54" s="126"/>
      <c r="AL54" s="68" t="str">
        <f t="shared" si="3"/>
        <v/>
      </c>
      <c r="AM54" s="68" t="str">
        <f t="shared" si="4"/>
        <v/>
      </c>
      <c r="AN54" s="68">
        <f t="shared" si="5"/>
        <v>0</v>
      </c>
    </row>
    <row r="55" spans="1:40" s="68" customFormat="1" ht="27" customHeight="1" x14ac:dyDescent="0.2">
      <c r="A55" s="76">
        <v>39</v>
      </c>
      <c r="B55" s="38"/>
      <c r="C55" s="39"/>
      <c r="D55" s="70"/>
      <c r="E55" s="172"/>
      <c r="F55" s="173"/>
      <c r="G55" s="71" t="str">
        <f t="shared" si="0"/>
        <v/>
      </c>
      <c r="H55" s="165"/>
      <c r="I55" s="165"/>
      <c r="J55" s="72" t="str">
        <f t="shared" si="2"/>
        <v/>
      </c>
      <c r="K55" s="164"/>
      <c r="L55" s="164"/>
      <c r="M55" s="38"/>
      <c r="N55" s="73"/>
      <c r="O55" s="164"/>
      <c r="P55" s="164"/>
      <c r="Q55" s="38"/>
      <c r="R55" s="74"/>
      <c r="S55" s="96">
        <f t="shared" si="6"/>
        <v>0</v>
      </c>
      <c r="T55" s="97"/>
      <c r="U55" s="87"/>
      <c r="V55" s="174"/>
      <c r="W55" s="174"/>
      <c r="X55" s="174"/>
      <c r="Y55" s="174"/>
      <c r="Z55" s="174"/>
      <c r="AA55" s="174"/>
      <c r="AB55" s="126"/>
      <c r="AC55" s="126"/>
      <c r="AD55" s="126"/>
      <c r="AE55" s="126"/>
      <c r="AF55" s="126"/>
      <c r="AG55" s="126"/>
      <c r="AH55" s="126"/>
      <c r="AI55" s="126"/>
      <c r="AL55" s="68" t="str">
        <f t="shared" si="3"/>
        <v/>
      </c>
      <c r="AM55" s="68" t="str">
        <f t="shared" si="4"/>
        <v/>
      </c>
      <c r="AN55" s="68">
        <f t="shared" si="5"/>
        <v>0</v>
      </c>
    </row>
    <row r="56" spans="1:40" s="68" customFormat="1" ht="27" customHeight="1" x14ac:dyDescent="0.2">
      <c r="A56" s="76">
        <v>40</v>
      </c>
      <c r="B56" s="38"/>
      <c r="C56" s="39"/>
      <c r="D56" s="70"/>
      <c r="E56" s="172"/>
      <c r="F56" s="173"/>
      <c r="G56" s="71" t="str">
        <f t="shared" si="0"/>
        <v/>
      </c>
      <c r="H56" s="165"/>
      <c r="I56" s="165"/>
      <c r="J56" s="72" t="str">
        <f t="shared" si="2"/>
        <v/>
      </c>
      <c r="K56" s="164"/>
      <c r="L56" s="164"/>
      <c r="M56" s="38"/>
      <c r="N56" s="73"/>
      <c r="O56" s="164"/>
      <c r="P56" s="164"/>
      <c r="Q56" s="38"/>
      <c r="R56" s="74"/>
      <c r="S56" s="96">
        <f t="shared" si="6"/>
        <v>0</v>
      </c>
      <c r="T56" s="97"/>
      <c r="U56" s="87"/>
      <c r="V56" s="174"/>
      <c r="W56" s="174"/>
      <c r="X56" s="174"/>
      <c r="Y56" s="174"/>
      <c r="Z56" s="174"/>
      <c r="AA56" s="174"/>
      <c r="AB56" s="126"/>
      <c r="AC56" s="126"/>
      <c r="AD56" s="126"/>
      <c r="AE56" s="126"/>
      <c r="AF56" s="126"/>
      <c r="AG56" s="126"/>
      <c r="AH56" s="126"/>
      <c r="AI56" s="126"/>
      <c r="AL56" s="68" t="str">
        <f t="shared" si="3"/>
        <v/>
      </c>
      <c r="AM56" s="68" t="str">
        <f t="shared" si="4"/>
        <v/>
      </c>
      <c r="AN56" s="68">
        <f t="shared" si="5"/>
        <v>0</v>
      </c>
    </row>
    <row r="57" spans="1:40" s="68" customFormat="1" ht="27" customHeight="1" x14ac:dyDescent="0.2">
      <c r="A57" s="76">
        <v>41</v>
      </c>
      <c r="B57" s="38"/>
      <c r="C57" s="39"/>
      <c r="D57" s="70"/>
      <c r="E57" s="172"/>
      <c r="F57" s="173"/>
      <c r="G57" s="71" t="str">
        <f t="shared" si="0"/>
        <v/>
      </c>
      <c r="H57" s="165"/>
      <c r="I57" s="165"/>
      <c r="J57" s="72" t="str">
        <f t="shared" si="2"/>
        <v/>
      </c>
      <c r="K57" s="164"/>
      <c r="L57" s="164"/>
      <c r="M57" s="38"/>
      <c r="N57" s="73"/>
      <c r="O57" s="164"/>
      <c r="P57" s="164"/>
      <c r="Q57" s="38"/>
      <c r="R57" s="74"/>
      <c r="S57" s="96">
        <f t="shared" si="6"/>
        <v>0</v>
      </c>
      <c r="T57" s="97"/>
      <c r="U57" s="87"/>
      <c r="V57" s="174"/>
      <c r="W57" s="174"/>
      <c r="X57" s="174"/>
      <c r="Y57" s="174"/>
      <c r="Z57" s="174"/>
      <c r="AA57" s="174"/>
      <c r="AB57" s="126"/>
      <c r="AC57" s="126"/>
      <c r="AD57" s="126"/>
      <c r="AE57" s="126"/>
      <c r="AF57" s="126"/>
      <c r="AG57" s="126"/>
      <c r="AH57" s="126"/>
      <c r="AI57" s="126"/>
      <c r="AL57" s="68" t="str">
        <f t="shared" si="3"/>
        <v/>
      </c>
      <c r="AM57" s="68" t="str">
        <f t="shared" si="4"/>
        <v/>
      </c>
      <c r="AN57" s="68">
        <f t="shared" si="5"/>
        <v>0</v>
      </c>
    </row>
    <row r="58" spans="1:40" s="68" customFormat="1" ht="27" customHeight="1" x14ac:dyDescent="0.2">
      <c r="A58" s="76">
        <v>42</v>
      </c>
      <c r="B58" s="38"/>
      <c r="C58" s="39"/>
      <c r="D58" s="70"/>
      <c r="E58" s="172"/>
      <c r="F58" s="173"/>
      <c r="G58" s="71" t="str">
        <f t="shared" si="0"/>
        <v/>
      </c>
      <c r="H58" s="165"/>
      <c r="I58" s="165"/>
      <c r="J58" s="72" t="str">
        <f t="shared" si="2"/>
        <v/>
      </c>
      <c r="K58" s="164"/>
      <c r="L58" s="164"/>
      <c r="M58" s="38"/>
      <c r="N58" s="73"/>
      <c r="O58" s="164"/>
      <c r="P58" s="164"/>
      <c r="Q58" s="38"/>
      <c r="R58" s="74"/>
      <c r="S58" s="96">
        <f t="shared" si="6"/>
        <v>0</v>
      </c>
      <c r="T58" s="97"/>
      <c r="U58" s="87"/>
      <c r="V58" s="174"/>
      <c r="W58" s="174"/>
      <c r="X58" s="174"/>
      <c r="Y58" s="174"/>
      <c r="Z58" s="174"/>
      <c r="AA58" s="174"/>
      <c r="AB58" s="126"/>
      <c r="AC58" s="126"/>
      <c r="AD58" s="126"/>
      <c r="AE58" s="126"/>
      <c r="AF58" s="126"/>
      <c r="AG58" s="126"/>
      <c r="AH58" s="126"/>
      <c r="AI58" s="126"/>
      <c r="AL58" s="68" t="str">
        <f t="shared" si="3"/>
        <v/>
      </c>
      <c r="AM58" s="68" t="str">
        <f t="shared" si="4"/>
        <v/>
      </c>
      <c r="AN58" s="68">
        <f t="shared" si="5"/>
        <v>0</v>
      </c>
    </row>
    <row r="59" spans="1:40" s="68" customFormat="1" ht="27" customHeight="1" x14ac:dyDescent="0.2">
      <c r="A59" s="76">
        <v>43</v>
      </c>
      <c r="B59" s="38"/>
      <c r="C59" s="39"/>
      <c r="D59" s="70"/>
      <c r="E59" s="172"/>
      <c r="F59" s="173"/>
      <c r="G59" s="71" t="str">
        <f t="shared" si="0"/>
        <v/>
      </c>
      <c r="H59" s="165"/>
      <c r="I59" s="165"/>
      <c r="J59" s="72" t="str">
        <f t="shared" si="2"/>
        <v/>
      </c>
      <c r="K59" s="164"/>
      <c r="L59" s="164"/>
      <c r="M59" s="38"/>
      <c r="N59" s="73"/>
      <c r="O59" s="164"/>
      <c r="P59" s="164"/>
      <c r="Q59" s="38"/>
      <c r="R59" s="74"/>
      <c r="S59" s="96">
        <f t="shared" si="6"/>
        <v>0</v>
      </c>
      <c r="T59" s="97"/>
      <c r="U59" s="87"/>
      <c r="V59" s="174"/>
      <c r="W59" s="174"/>
      <c r="X59" s="174"/>
      <c r="Y59" s="174"/>
      <c r="Z59" s="174"/>
      <c r="AA59" s="174"/>
      <c r="AB59" s="126"/>
      <c r="AC59" s="126"/>
      <c r="AD59" s="126"/>
      <c r="AE59" s="126"/>
      <c r="AF59" s="126"/>
      <c r="AG59" s="126"/>
      <c r="AH59" s="126"/>
      <c r="AI59" s="126"/>
      <c r="AL59" s="68" t="str">
        <f t="shared" si="3"/>
        <v/>
      </c>
      <c r="AM59" s="68" t="str">
        <f t="shared" si="4"/>
        <v/>
      </c>
      <c r="AN59" s="68">
        <f t="shared" si="5"/>
        <v>0</v>
      </c>
    </row>
    <row r="60" spans="1:40" s="68" customFormat="1" ht="27" customHeight="1" x14ac:dyDescent="0.2">
      <c r="A60" s="76">
        <v>44</v>
      </c>
      <c r="B60" s="38"/>
      <c r="C60" s="39"/>
      <c r="D60" s="70"/>
      <c r="E60" s="172"/>
      <c r="F60" s="173"/>
      <c r="G60" s="71" t="str">
        <f t="shared" si="0"/>
        <v/>
      </c>
      <c r="H60" s="165"/>
      <c r="I60" s="165"/>
      <c r="J60" s="72" t="str">
        <f t="shared" si="2"/>
        <v/>
      </c>
      <c r="K60" s="164"/>
      <c r="L60" s="164"/>
      <c r="M60" s="38"/>
      <c r="N60" s="73"/>
      <c r="O60" s="164"/>
      <c r="P60" s="164"/>
      <c r="Q60" s="38"/>
      <c r="R60" s="74"/>
      <c r="S60" s="96">
        <f t="shared" si="6"/>
        <v>0</v>
      </c>
      <c r="T60" s="97"/>
      <c r="U60" s="87"/>
      <c r="V60" s="174"/>
      <c r="W60" s="174"/>
      <c r="X60" s="174"/>
      <c r="Y60" s="174"/>
      <c r="Z60" s="174"/>
      <c r="AA60" s="174"/>
      <c r="AB60" s="126"/>
      <c r="AC60" s="126"/>
      <c r="AD60" s="126"/>
      <c r="AE60" s="126"/>
      <c r="AF60" s="126"/>
      <c r="AG60" s="126"/>
      <c r="AH60" s="126"/>
      <c r="AI60" s="126"/>
      <c r="AL60" s="68" t="str">
        <f t="shared" si="3"/>
        <v/>
      </c>
      <c r="AM60" s="68" t="str">
        <f t="shared" si="4"/>
        <v/>
      </c>
      <c r="AN60" s="68">
        <f t="shared" si="5"/>
        <v>0</v>
      </c>
    </row>
    <row r="61" spans="1:40" s="68" customFormat="1" ht="27" customHeight="1" x14ac:dyDescent="0.2">
      <c r="A61" s="76">
        <v>45</v>
      </c>
      <c r="B61" s="38"/>
      <c r="C61" s="39"/>
      <c r="D61" s="70"/>
      <c r="E61" s="172"/>
      <c r="F61" s="173"/>
      <c r="G61" s="71" t="str">
        <f t="shared" si="0"/>
        <v/>
      </c>
      <c r="H61" s="165"/>
      <c r="I61" s="165"/>
      <c r="J61" s="72" t="str">
        <f t="shared" si="2"/>
        <v/>
      </c>
      <c r="K61" s="164"/>
      <c r="L61" s="164"/>
      <c r="M61" s="38"/>
      <c r="N61" s="73"/>
      <c r="O61" s="164"/>
      <c r="P61" s="164"/>
      <c r="Q61" s="38"/>
      <c r="R61" s="74"/>
      <c r="S61" s="96">
        <f t="shared" si="6"/>
        <v>0</v>
      </c>
      <c r="T61" s="97"/>
      <c r="U61" s="87"/>
      <c r="V61" s="174"/>
      <c r="W61" s="174"/>
      <c r="X61" s="174"/>
      <c r="Y61" s="174"/>
      <c r="Z61" s="174"/>
      <c r="AA61" s="174"/>
      <c r="AB61" s="126"/>
      <c r="AC61" s="126"/>
      <c r="AD61" s="126"/>
      <c r="AE61" s="126"/>
      <c r="AF61" s="126"/>
      <c r="AG61" s="126"/>
      <c r="AH61" s="126"/>
      <c r="AI61" s="126"/>
      <c r="AL61" s="68" t="str">
        <f t="shared" si="3"/>
        <v/>
      </c>
      <c r="AM61" s="68" t="str">
        <f t="shared" si="4"/>
        <v/>
      </c>
      <c r="AN61" s="68">
        <f t="shared" si="5"/>
        <v>0</v>
      </c>
    </row>
    <row r="62" spans="1:40" s="68" customFormat="1" ht="27" customHeight="1" x14ac:dyDescent="0.2">
      <c r="A62" s="76">
        <v>46</v>
      </c>
      <c r="B62" s="38"/>
      <c r="C62" s="39"/>
      <c r="D62" s="70"/>
      <c r="E62" s="172"/>
      <c r="F62" s="173"/>
      <c r="G62" s="71" t="str">
        <f t="shared" si="0"/>
        <v/>
      </c>
      <c r="H62" s="165"/>
      <c r="I62" s="165"/>
      <c r="J62" s="72" t="str">
        <f t="shared" si="2"/>
        <v/>
      </c>
      <c r="K62" s="164"/>
      <c r="L62" s="164"/>
      <c r="M62" s="38"/>
      <c r="N62" s="73"/>
      <c r="O62" s="164"/>
      <c r="P62" s="164"/>
      <c r="Q62" s="38"/>
      <c r="R62" s="74"/>
      <c r="S62" s="96">
        <f t="shared" si="6"/>
        <v>0</v>
      </c>
      <c r="T62" s="97"/>
      <c r="U62" s="87"/>
      <c r="V62" s="174"/>
      <c r="W62" s="174"/>
      <c r="X62" s="174"/>
      <c r="Y62" s="174"/>
      <c r="Z62" s="174"/>
      <c r="AA62" s="174"/>
      <c r="AB62" s="126"/>
      <c r="AC62" s="126"/>
      <c r="AD62" s="126"/>
      <c r="AE62" s="126"/>
      <c r="AF62" s="126"/>
      <c r="AG62" s="126"/>
      <c r="AH62" s="126"/>
      <c r="AI62" s="126"/>
      <c r="AL62" s="68" t="str">
        <f t="shared" si="3"/>
        <v/>
      </c>
      <c r="AM62" s="68" t="str">
        <f t="shared" si="4"/>
        <v/>
      </c>
      <c r="AN62" s="68">
        <f t="shared" si="5"/>
        <v>0</v>
      </c>
    </row>
    <row r="63" spans="1:40" s="68" customFormat="1" ht="27" customHeight="1" x14ac:dyDescent="0.2">
      <c r="A63" s="76">
        <v>47</v>
      </c>
      <c r="B63" s="38"/>
      <c r="C63" s="39"/>
      <c r="D63" s="70"/>
      <c r="E63" s="175"/>
      <c r="F63" s="176"/>
      <c r="G63" s="71" t="str">
        <f t="shared" si="0"/>
        <v/>
      </c>
      <c r="H63" s="165"/>
      <c r="I63" s="165"/>
      <c r="J63" s="72" t="str">
        <f t="shared" si="2"/>
        <v/>
      </c>
      <c r="K63" s="164"/>
      <c r="L63" s="164"/>
      <c r="M63" s="38"/>
      <c r="N63" s="73"/>
      <c r="O63" s="164"/>
      <c r="P63" s="164"/>
      <c r="Q63" s="38"/>
      <c r="R63" s="74"/>
      <c r="S63" s="96">
        <f t="shared" si="6"/>
        <v>0</v>
      </c>
      <c r="T63" s="97"/>
      <c r="U63" s="87"/>
      <c r="V63" s="174"/>
      <c r="W63" s="174"/>
      <c r="X63" s="174"/>
      <c r="Y63" s="174"/>
      <c r="Z63" s="174"/>
      <c r="AA63" s="174"/>
      <c r="AB63" s="126"/>
      <c r="AC63" s="126"/>
      <c r="AD63" s="126"/>
      <c r="AE63" s="126"/>
      <c r="AF63" s="126"/>
      <c r="AG63" s="126"/>
      <c r="AH63" s="126"/>
      <c r="AI63" s="126"/>
      <c r="AL63" s="68" t="str">
        <f t="shared" si="3"/>
        <v/>
      </c>
      <c r="AM63" s="68" t="str">
        <f t="shared" si="4"/>
        <v/>
      </c>
      <c r="AN63" s="68">
        <f t="shared" si="5"/>
        <v>0</v>
      </c>
    </row>
    <row r="64" spans="1:40" s="68" customFormat="1" ht="27" customHeight="1" x14ac:dyDescent="0.2">
      <c r="A64" s="76">
        <v>48</v>
      </c>
      <c r="B64" s="38"/>
      <c r="C64" s="39"/>
      <c r="D64" s="70"/>
      <c r="E64" s="175"/>
      <c r="F64" s="176"/>
      <c r="G64" s="71" t="str">
        <f t="shared" si="0"/>
        <v/>
      </c>
      <c r="H64" s="165"/>
      <c r="I64" s="165"/>
      <c r="J64" s="72" t="str">
        <f t="shared" si="2"/>
        <v/>
      </c>
      <c r="K64" s="164"/>
      <c r="L64" s="164"/>
      <c r="M64" s="38"/>
      <c r="N64" s="73"/>
      <c r="O64" s="164"/>
      <c r="P64" s="164"/>
      <c r="Q64" s="38"/>
      <c r="R64" s="74"/>
      <c r="S64" s="96">
        <f t="shared" si="6"/>
        <v>0</v>
      </c>
      <c r="T64" s="97"/>
      <c r="U64" s="87"/>
      <c r="V64" s="174"/>
      <c r="W64" s="174"/>
      <c r="X64" s="174"/>
      <c r="Y64" s="174"/>
      <c r="Z64" s="174"/>
      <c r="AA64" s="174"/>
      <c r="AB64" s="126"/>
      <c r="AC64" s="126"/>
      <c r="AD64" s="126"/>
      <c r="AE64" s="126"/>
      <c r="AF64" s="126"/>
      <c r="AG64" s="126"/>
      <c r="AH64" s="126"/>
      <c r="AI64" s="126"/>
      <c r="AL64" s="68" t="str">
        <f t="shared" si="3"/>
        <v/>
      </c>
      <c r="AM64" s="68" t="str">
        <f t="shared" si="4"/>
        <v/>
      </c>
      <c r="AN64" s="68">
        <f t="shared" si="5"/>
        <v>0</v>
      </c>
    </row>
    <row r="65" spans="1:41" s="68" customFormat="1" ht="27" customHeight="1" x14ac:dyDescent="0.2">
      <c r="A65" s="76">
        <v>49</v>
      </c>
      <c r="B65" s="38"/>
      <c r="C65" s="39"/>
      <c r="D65" s="70"/>
      <c r="E65" s="175"/>
      <c r="F65" s="176"/>
      <c r="G65" s="71" t="str">
        <f t="shared" si="0"/>
        <v/>
      </c>
      <c r="H65" s="165"/>
      <c r="I65" s="165"/>
      <c r="J65" s="72" t="str">
        <f t="shared" si="2"/>
        <v/>
      </c>
      <c r="K65" s="164"/>
      <c r="L65" s="164"/>
      <c r="M65" s="38"/>
      <c r="N65" s="73"/>
      <c r="O65" s="164"/>
      <c r="P65" s="164"/>
      <c r="Q65" s="38"/>
      <c r="R65" s="74"/>
      <c r="S65" s="96">
        <f t="shared" si="6"/>
        <v>0</v>
      </c>
      <c r="T65" s="97"/>
      <c r="U65" s="87"/>
      <c r="V65" s="174"/>
      <c r="W65" s="174"/>
      <c r="X65" s="174"/>
      <c r="Y65" s="174"/>
      <c r="Z65" s="174"/>
      <c r="AA65" s="174"/>
      <c r="AB65" s="126"/>
      <c r="AC65" s="126"/>
      <c r="AD65" s="126"/>
      <c r="AE65" s="126"/>
      <c r="AF65" s="126"/>
      <c r="AG65" s="126"/>
      <c r="AH65" s="126"/>
      <c r="AI65" s="126"/>
      <c r="AL65" s="68" t="str">
        <f t="shared" si="3"/>
        <v/>
      </c>
      <c r="AM65" s="68" t="str">
        <f t="shared" si="4"/>
        <v/>
      </c>
      <c r="AN65" s="68">
        <f t="shared" si="5"/>
        <v>0</v>
      </c>
    </row>
    <row r="66" spans="1:41" s="68" customFormat="1" ht="27" customHeight="1" x14ac:dyDescent="0.2">
      <c r="A66" s="76">
        <v>50</v>
      </c>
      <c r="B66" s="38"/>
      <c r="C66" s="39"/>
      <c r="D66" s="70"/>
      <c r="E66" s="175"/>
      <c r="F66" s="176"/>
      <c r="G66" s="71" t="str">
        <f t="shared" si="0"/>
        <v/>
      </c>
      <c r="H66" s="165"/>
      <c r="I66" s="165"/>
      <c r="J66" s="72" t="str">
        <f t="shared" si="2"/>
        <v/>
      </c>
      <c r="K66" s="164"/>
      <c r="L66" s="164"/>
      <c r="M66" s="38"/>
      <c r="N66" s="73"/>
      <c r="O66" s="164"/>
      <c r="P66" s="164"/>
      <c r="Q66" s="38"/>
      <c r="R66" s="74"/>
      <c r="S66" s="96">
        <f t="shared" si="6"/>
        <v>0</v>
      </c>
      <c r="T66" s="97"/>
      <c r="U66" s="87"/>
      <c r="V66" s="174"/>
      <c r="W66" s="174"/>
      <c r="X66" s="174"/>
      <c r="Y66" s="174"/>
      <c r="Z66" s="174"/>
      <c r="AA66" s="174"/>
      <c r="AB66" s="126"/>
      <c r="AC66" s="126"/>
      <c r="AD66" s="126"/>
      <c r="AE66" s="126"/>
      <c r="AF66" s="126"/>
      <c r="AG66" s="126"/>
      <c r="AH66" s="126"/>
      <c r="AI66" s="126"/>
      <c r="AL66" s="68" t="str">
        <f t="shared" si="3"/>
        <v/>
      </c>
      <c r="AM66" s="68" t="str">
        <f t="shared" si="4"/>
        <v/>
      </c>
      <c r="AN66" s="68">
        <f t="shared" si="5"/>
        <v>0</v>
      </c>
    </row>
    <row r="67" spans="1:41" s="40" customFormat="1" ht="20.25" customHeight="1" x14ac:dyDescent="0.15">
      <c r="B67" s="91" t="s">
        <v>92</v>
      </c>
      <c r="F67" s="41"/>
      <c r="K67" s="42"/>
      <c r="N67" s="42"/>
      <c r="O67" s="43"/>
      <c r="T67" s="44"/>
      <c r="Z67" s="45"/>
      <c r="AB67" s="46"/>
      <c r="AC67" s="45"/>
      <c r="AD67" s="45"/>
      <c r="AE67" s="46"/>
      <c r="AF67" s="47"/>
    </row>
    <row r="68" spans="1:41" ht="15" customHeight="1" thickBot="1" x14ac:dyDescent="0.2">
      <c r="A68" s="48"/>
      <c r="B68" s="48"/>
      <c r="C68" s="48"/>
      <c r="D68" s="48"/>
      <c r="E68" s="48"/>
      <c r="F68" s="49"/>
      <c r="G68" s="48"/>
      <c r="H68" s="48"/>
      <c r="I68" s="48"/>
      <c r="J68" s="48"/>
      <c r="K68" s="50"/>
      <c r="L68" s="48"/>
      <c r="M68" s="48"/>
      <c r="N68" s="50"/>
      <c r="O68" s="51"/>
      <c r="P68" s="48"/>
      <c r="Q68" s="48"/>
      <c r="R68" s="48"/>
      <c r="S68" s="48"/>
      <c r="T68" s="44"/>
      <c r="Z68" s="52"/>
      <c r="AB68" s="53"/>
      <c r="AC68" s="52"/>
      <c r="AD68" s="52"/>
      <c r="AE68" s="53"/>
      <c r="AF68" s="54"/>
    </row>
    <row r="69" spans="1:41" ht="15" customHeight="1" x14ac:dyDescent="0.15">
      <c r="D69" s="14"/>
      <c r="E69" s="14"/>
      <c r="T69" s="44"/>
      <c r="Z69" s="52"/>
      <c r="AB69" s="53"/>
      <c r="AC69" s="52"/>
      <c r="AD69" s="52"/>
      <c r="AE69" s="53"/>
      <c r="AF69" s="54"/>
    </row>
    <row r="70" spans="1:41" ht="31.95" customHeight="1" x14ac:dyDescent="0.15">
      <c r="A70" s="8"/>
      <c r="B70" s="57" t="s">
        <v>45</v>
      </c>
      <c r="C70" s="8"/>
      <c r="D70" s="8"/>
      <c r="E70" s="8"/>
      <c r="F70" s="15"/>
      <c r="G70" s="8"/>
      <c r="H70" s="8"/>
      <c r="I70" s="8"/>
      <c r="J70" s="8"/>
      <c r="K70" s="12"/>
      <c r="L70" s="8"/>
      <c r="M70" s="8"/>
      <c r="N70" s="12"/>
      <c r="O70" s="22"/>
      <c r="P70" s="8"/>
      <c r="Q70" s="8"/>
      <c r="R70" s="8"/>
      <c r="S70" s="8"/>
      <c r="T70" s="44"/>
      <c r="Z70" s="52"/>
      <c r="AB70" s="53"/>
      <c r="AC70" s="52"/>
      <c r="AD70" s="52"/>
      <c r="AE70" s="53"/>
      <c r="AF70" s="54"/>
    </row>
    <row r="71" spans="1:41" ht="20.25" customHeight="1" x14ac:dyDescent="0.2">
      <c r="A71" s="8"/>
      <c r="B71" s="58" t="s">
        <v>124</v>
      </c>
      <c r="C71" s="59"/>
      <c r="D71" s="8"/>
      <c r="E71" s="8"/>
      <c r="F71" s="15"/>
      <c r="G71" s="8"/>
      <c r="H71" s="8"/>
      <c r="I71" s="8"/>
      <c r="J71" s="8"/>
      <c r="K71" s="12"/>
      <c r="L71" s="8"/>
      <c r="M71" s="8"/>
      <c r="N71" s="12"/>
      <c r="O71" s="22"/>
      <c r="P71" s="8"/>
      <c r="Q71" s="8"/>
      <c r="R71" s="8"/>
      <c r="S71" s="8"/>
      <c r="T71" s="60"/>
      <c r="Z71" s="52"/>
      <c r="AB71" s="53"/>
      <c r="AC71" s="52"/>
      <c r="AD71" s="52"/>
      <c r="AE71" s="53"/>
      <c r="AF71" s="54"/>
    </row>
    <row r="72" spans="1:41" ht="20.25" customHeight="1" x14ac:dyDescent="0.2">
      <c r="A72" s="8"/>
      <c r="B72" s="58" t="s">
        <v>134</v>
      </c>
      <c r="C72" s="58"/>
      <c r="D72" s="8"/>
      <c r="E72" s="8"/>
      <c r="F72" s="15"/>
      <c r="G72" s="8"/>
      <c r="H72" s="8"/>
      <c r="I72" s="8"/>
      <c r="J72" s="8"/>
      <c r="K72" s="12"/>
      <c r="L72" s="8"/>
      <c r="M72" s="8"/>
      <c r="N72" s="12"/>
      <c r="O72" s="22"/>
      <c r="P72" s="8"/>
      <c r="Q72" s="8"/>
      <c r="R72" s="8"/>
      <c r="S72" s="8"/>
      <c r="T72" s="60"/>
      <c r="Z72" s="52"/>
      <c r="AB72" s="53"/>
      <c r="AC72" s="52"/>
      <c r="AD72" s="52"/>
      <c r="AE72" s="53"/>
      <c r="AF72" s="54"/>
    </row>
    <row r="73" spans="1:41" ht="21" customHeight="1" x14ac:dyDescent="0.2">
      <c r="A73" s="8"/>
      <c r="B73" s="58" t="s">
        <v>125</v>
      </c>
      <c r="C73" s="58"/>
      <c r="D73" s="8"/>
      <c r="E73" s="8"/>
      <c r="F73" s="8"/>
      <c r="G73" s="8"/>
      <c r="H73" s="8"/>
      <c r="I73" s="61"/>
      <c r="J73" s="62"/>
      <c r="K73" s="63"/>
      <c r="L73" s="61"/>
      <c r="M73" s="61"/>
      <c r="N73" s="63"/>
      <c r="O73" s="64"/>
      <c r="P73" s="8"/>
      <c r="Q73" s="8"/>
      <c r="R73" s="8"/>
      <c r="S73" s="8"/>
    </row>
    <row r="74" spans="1:41" ht="21" customHeight="1" x14ac:dyDescent="0.2">
      <c r="A74" s="8"/>
      <c r="B74" s="58" t="s">
        <v>52</v>
      </c>
      <c r="C74" s="58"/>
      <c r="D74" s="8"/>
      <c r="E74" s="8"/>
      <c r="F74" s="8"/>
      <c r="G74" s="8"/>
      <c r="H74" s="8"/>
      <c r="I74" s="61"/>
      <c r="J74" s="62"/>
      <c r="K74" s="63"/>
      <c r="L74" s="61"/>
      <c r="M74" s="61"/>
      <c r="N74" s="63"/>
      <c r="O74" s="64"/>
      <c r="P74" s="8"/>
      <c r="Q74" s="8"/>
      <c r="R74" s="8"/>
      <c r="S74" s="8"/>
    </row>
    <row r="75" spans="1:41" ht="22.2" customHeight="1" thickBot="1" x14ac:dyDescent="0.2">
      <c r="B75" s="65" t="s">
        <v>44</v>
      </c>
      <c r="C75" s="65"/>
      <c r="D75" s="14"/>
      <c r="E75" s="14"/>
      <c r="F75" s="14"/>
      <c r="I75" s="66" t="s">
        <v>101</v>
      </c>
      <c r="J75" s="67"/>
      <c r="K75" s="67"/>
      <c r="L75" s="67"/>
      <c r="M75" s="67"/>
      <c r="N75" s="67"/>
      <c r="O75" s="67"/>
      <c r="P75" s="67"/>
      <c r="Q75" s="67"/>
      <c r="R75" s="67"/>
      <c r="S75" s="67"/>
    </row>
    <row r="76" spans="1:41" ht="20.25" customHeight="1" thickBot="1" x14ac:dyDescent="0.25">
      <c r="A76" s="26" t="s">
        <v>0</v>
      </c>
      <c r="B76" s="112" t="s">
        <v>33</v>
      </c>
      <c r="C76" s="112"/>
      <c r="D76" s="112"/>
      <c r="E76" s="26" t="s">
        <v>20</v>
      </c>
      <c r="F76" s="26" t="s">
        <v>40</v>
      </c>
      <c r="G76" s="26" t="s">
        <v>31</v>
      </c>
      <c r="H76" s="112" t="s">
        <v>34</v>
      </c>
      <c r="I76" s="112"/>
      <c r="J76" s="112" t="s">
        <v>35</v>
      </c>
      <c r="K76" s="112"/>
      <c r="L76" s="112" t="s">
        <v>36</v>
      </c>
      <c r="M76" s="112"/>
      <c r="N76" s="112" t="s">
        <v>37</v>
      </c>
      <c r="O76" s="112"/>
      <c r="P76" s="112" t="s">
        <v>38</v>
      </c>
      <c r="Q76" s="112"/>
      <c r="R76" s="112" t="s">
        <v>39</v>
      </c>
      <c r="S76" s="151"/>
      <c r="T76" s="88" t="s">
        <v>57</v>
      </c>
      <c r="V76" s="55">
        <v>1</v>
      </c>
      <c r="W76" s="55">
        <v>2</v>
      </c>
      <c r="X76" s="55">
        <v>3</v>
      </c>
      <c r="Y76" s="55">
        <v>4</v>
      </c>
      <c r="Z76" s="55">
        <v>5</v>
      </c>
      <c r="AA76" s="55">
        <v>6</v>
      </c>
      <c r="AH76" s="55"/>
      <c r="AI76" s="55"/>
      <c r="AJ76" s="55"/>
    </row>
    <row r="77" spans="1:41" s="68" customFormat="1" ht="18.600000000000001" customHeight="1" thickBot="1" x14ac:dyDescent="0.25">
      <c r="A77" s="125">
        <v>1</v>
      </c>
      <c r="B77" s="126"/>
      <c r="C77" s="126"/>
      <c r="D77" s="126"/>
      <c r="E77" s="75"/>
      <c r="F77" s="77" t="str">
        <f>IF(Y77&gt;0,SUM(V77:Y77),"")</f>
        <v/>
      </c>
      <c r="G77" s="77" t="str">
        <f>IF(B77="4×25m混合フリーリレー",AC78,AC77)</f>
        <v/>
      </c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7"/>
      <c r="T77" s="78">
        <f>400*(LEN(B77)&gt;5)</f>
        <v>0</v>
      </c>
      <c r="U77" s="68" t="str">
        <f>IF(AO78=0,"","性別エラー")</f>
        <v/>
      </c>
      <c r="V77" s="68">
        <f>IF(H77&gt;0,INDEX($G$17:$G$66,MATCH(H77,$A$17:$A$66,0)),0)</f>
        <v>0</v>
      </c>
      <c r="W77" s="68">
        <f>IF(J77&gt;0,INDEX($G$17:$G$66,MATCH(J77,$A$17:$A$66,0)),0)</f>
        <v>0</v>
      </c>
      <c r="X77" s="68">
        <f>IF(L77&gt;0,INDEX($G$17:$G$66,MATCH(L77,$A$17:$A$66,0)),0)</f>
        <v>0</v>
      </c>
      <c r="Y77" s="68">
        <f>IF(N77&gt;0,INDEX($G$17:$G$66,MATCH(N77,$A$17:$A$66,0)),0)</f>
        <v>0</v>
      </c>
      <c r="Z77" s="68">
        <f>IF(P77&gt;0,INDEX($G$17:$G$66,MATCH(P77,$A$17:$A$66,0)),0)</f>
        <v>0</v>
      </c>
      <c r="AA77" s="68">
        <f>IF(R77&gt;0,INDEX($G$17:$G$66,MATCH(R77,$A$17:$A$66,0)),0)</f>
        <v>0</v>
      </c>
      <c r="AB77" s="79" t="s">
        <v>42</v>
      </c>
      <c r="AC77" s="80" t="str">
        <f>IF(F77="","",IF(F77=72,"０①",IF(F77&lt;72,"０",MID("①①②③④⑤⑥⑥",INT(F77/40),1))))</f>
        <v/>
      </c>
      <c r="AD77" s="80">
        <f>IF(H77&gt;0,INDEX($D$17:$D$66,MATCH(H77,$A$17:$A$66,0)),0)</f>
        <v>0</v>
      </c>
      <c r="AE77" s="80">
        <f>IF(J77&gt;0,INDEX($D$17:$D$66,MATCH(J77,$A$17:$A$66,0)),0)</f>
        <v>0</v>
      </c>
      <c r="AF77" s="80">
        <f>IF(L77&gt;0,INDEX($D$17:$D$66,MATCH(L77,$A$17:$A$66,0)),0)</f>
        <v>0</v>
      </c>
      <c r="AG77" s="80">
        <f>IF(N77&gt;0,INDEX($D$17:$D$66,MATCH(N77,$A$17:$A$66,0)),0)</f>
        <v>0</v>
      </c>
      <c r="AH77" s="80">
        <f>IF(P77&gt;0,INDEX($D$17:$D$66,MATCH(P77,$A$17:$A$66,0)),0)</f>
        <v>0</v>
      </c>
      <c r="AI77" s="80">
        <f>IF(R77&gt;0,INDEX($D$17:$D$66,MATCH(R77,$A$17:$A$66,0)),0)</f>
        <v>0</v>
      </c>
    </row>
    <row r="78" spans="1:41" s="68" customFormat="1" ht="18.600000000000001" customHeight="1" thickBot="1" x14ac:dyDescent="0.25">
      <c r="A78" s="125"/>
      <c r="B78" s="150"/>
      <c r="C78" s="150"/>
      <c r="D78" s="150"/>
      <c r="E78" s="150"/>
      <c r="F78" s="150"/>
      <c r="G78" s="150"/>
      <c r="H78" s="150" t="str">
        <f>IF(H77&gt;0,INDEX($B$17:$B$66,MATCH(H77,$A$17:$A$66,0)),"")</f>
        <v/>
      </c>
      <c r="I78" s="150"/>
      <c r="J78" s="150" t="str">
        <f>IF(J77&gt;0,INDEX($B$17:$B$66,MATCH(J77,$A$17:$A$66,0)),"")</f>
        <v/>
      </c>
      <c r="K78" s="150"/>
      <c r="L78" s="150" t="str">
        <f>IF(L77&gt;0,INDEX($B$17:$B$66,MATCH(L77,$A$17:$A$66,0)),"")</f>
        <v/>
      </c>
      <c r="M78" s="150"/>
      <c r="N78" s="150" t="str">
        <f>IF(N77&gt;0,INDEX($B$17:$B$66,MATCH(N77,$A$17:$A$66,0)),"")</f>
        <v/>
      </c>
      <c r="O78" s="150"/>
      <c r="P78" s="150" t="str">
        <f>IF(P77&gt;0,INDEX($B$17:$B$66,MATCH(P77,$A$17:$A$66,0)),"")</f>
        <v/>
      </c>
      <c r="Q78" s="150"/>
      <c r="R78" s="150" t="str">
        <f>IF(R77&gt;0,INDEX($B$17:$B$66,MATCH(R77,$A$17:$A$66,0)),"")</f>
        <v/>
      </c>
      <c r="S78" s="150"/>
      <c r="T78" s="80"/>
      <c r="AB78" s="79" t="s">
        <v>43</v>
      </c>
      <c r="AC78" s="80" t="str">
        <f>IF(F77="","",IF(F77&lt;200,"①","②"))</f>
        <v/>
      </c>
      <c r="AD78" s="68">
        <f>IF(AD77=0,0,IF(AD77="男",1,2))</f>
        <v>0</v>
      </c>
      <c r="AE78" s="68">
        <f t="shared" ref="AE78:AG78" si="7">IF(AE77=0,0,IF(AE77="男",1,2))</f>
        <v>0</v>
      </c>
      <c r="AF78" s="68">
        <f t="shared" si="7"/>
        <v>0</v>
      </c>
      <c r="AG78" s="68">
        <f t="shared" si="7"/>
        <v>0</v>
      </c>
      <c r="AH78" s="68">
        <f t="shared" ref="AH78" si="8">IF(AH77=0,0,IF(AH77="男",1,2))</f>
        <v>0</v>
      </c>
      <c r="AI78" s="68">
        <f t="shared" ref="AI78" si="9">IF(AI77=0,0,IF(AI77="男",1,2))</f>
        <v>0</v>
      </c>
      <c r="AK78" s="68">
        <f>IF(E77="男",1,IF(E77="女",2,IF(E77="混合",1.5,0)))</f>
        <v>0</v>
      </c>
      <c r="AM78" s="68">
        <f>AK78*4</f>
        <v>0</v>
      </c>
      <c r="AN78" s="68">
        <f>SUM(AD78:AG78)</f>
        <v>0</v>
      </c>
      <c r="AO78" s="68">
        <f>AM78-AN78</f>
        <v>0</v>
      </c>
    </row>
    <row r="79" spans="1:41" s="68" customFormat="1" ht="18.600000000000001" customHeight="1" thickBot="1" x14ac:dyDescent="0.25">
      <c r="A79" s="125">
        <v>2</v>
      </c>
      <c r="B79" s="126"/>
      <c r="C79" s="126"/>
      <c r="D79" s="126"/>
      <c r="E79" s="75"/>
      <c r="F79" s="75" t="str">
        <f>IF(Y79&gt;0,SUM(V79:Y79),"")</f>
        <v/>
      </c>
      <c r="G79" s="77" t="str">
        <f>IF(B79="4×25m混合フリーリレー",AC80,AC79)</f>
        <v/>
      </c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7"/>
      <c r="T79" s="78">
        <f>400*(LEN(B79)&gt;5)</f>
        <v>0</v>
      </c>
      <c r="U79" s="68" t="str">
        <f>IF(AO80=0,"","性別エラー")</f>
        <v/>
      </c>
      <c r="V79" s="68">
        <f>IF(H79&gt;0,INDEX($G$17:$G$66,MATCH(H79,$A$17:$A$66,0)),0)</f>
        <v>0</v>
      </c>
      <c r="W79" s="68">
        <f>IF(J79&gt;0,INDEX($G$17:$G$66,MATCH(J79,$A$17:$A$66,0)),0)</f>
        <v>0</v>
      </c>
      <c r="X79" s="68">
        <f>IF(L79&gt;0,INDEX($G$17:$G$66,MATCH(L79,$A$17:$A$66,0)),0)</f>
        <v>0</v>
      </c>
      <c r="Y79" s="68">
        <f>IF(N79&gt;0,INDEX($G$17:$G$66,MATCH(N79,$A$17:$A$66,0)),0)</f>
        <v>0</v>
      </c>
      <c r="Z79" s="68">
        <f>IF(P79&gt;0,INDEX($G$17:$G$66,MATCH(P79,$A$17:$A$66,0)),0)</f>
        <v>0</v>
      </c>
      <c r="AA79" s="68">
        <f>IF(R79&gt;0,INDEX($G$17:$G$66,MATCH(R79,$A$17:$A$66,0)),0)</f>
        <v>0</v>
      </c>
      <c r="AB79" s="79" t="s">
        <v>42</v>
      </c>
      <c r="AC79" s="80" t="str">
        <f>IF(F79="","",IF(F79=72,"０①",IF(F79&lt;72,"０",MID("①①②③④⑤⑥⑥",INT(F79/40),1))))</f>
        <v/>
      </c>
      <c r="AD79" s="80">
        <f>IF(H79&gt;0,INDEX($D$17:$D$66,MATCH(H79,$A$17:$A$66,0)),0)</f>
        <v>0</v>
      </c>
      <c r="AE79" s="80">
        <f>IF(J79&gt;0,INDEX($D$17:$D$66,MATCH(J79,$A$17:$A$66,0)),0)</f>
        <v>0</v>
      </c>
      <c r="AF79" s="80">
        <f>IF(L79&gt;0,INDEX($D$17:$D$66,MATCH(L79,$A$17:$A$66,0)),0)</f>
        <v>0</v>
      </c>
      <c r="AG79" s="80">
        <f>IF(N79&gt;0,INDEX($D$17:$D$66,MATCH(N79,$A$17:$A$66,0)),0)</f>
        <v>0</v>
      </c>
      <c r="AH79" s="80">
        <f>IF(P79&gt;0,INDEX($D$17:$D$66,MATCH(P79,$A$17:$A$66,0)),0)</f>
        <v>0</v>
      </c>
      <c r="AI79" s="80">
        <f>IF(R79&gt;0,INDEX($D$17:$D$66,MATCH(R79,$A$17:$A$66,0)),0)</f>
        <v>0</v>
      </c>
    </row>
    <row r="80" spans="1:41" s="68" customFormat="1" ht="18.600000000000001" customHeight="1" thickBot="1" x14ac:dyDescent="0.25">
      <c r="A80" s="125"/>
      <c r="B80" s="150"/>
      <c r="C80" s="150"/>
      <c r="D80" s="150"/>
      <c r="E80" s="150"/>
      <c r="F80" s="150"/>
      <c r="G80" s="150"/>
      <c r="H80" s="150" t="str">
        <f>IF(H79&gt;0,INDEX($B$17:$B$66,MATCH(H79,$A$17:$A$66,0)),"")</f>
        <v/>
      </c>
      <c r="I80" s="150"/>
      <c r="J80" s="150" t="str">
        <f>IF(J79&gt;0,INDEX($B$17:$B$66,MATCH(J79,$A$17:$A$66,0)),"")</f>
        <v/>
      </c>
      <c r="K80" s="150"/>
      <c r="L80" s="150" t="str">
        <f>IF(L79&gt;0,INDEX($B$17:$B$66,MATCH(L79,$A$17:$A$66,0)),"")</f>
        <v/>
      </c>
      <c r="M80" s="150"/>
      <c r="N80" s="150" t="str">
        <f>IF(N79&gt;0,INDEX($B$17:$B$66,MATCH(N79,$A$17:$A$66,0)),"")</f>
        <v/>
      </c>
      <c r="O80" s="150"/>
      <c r="P80" s="150" t="str">
        <f>IF(P79&gt;0,INDEX($B$17:$B$66,MATCH(P79,$A$17:$A$66,0)),"")</f>
        <v/>
      </c>
      <c r="Q80" s="150"/>
      <c r="R80" s="150" t="str">
        <f>IF(R79&gt;0,INDEX($B$17:$B$66,MATCH(R79,$A$17:$A$66,0)),"")</f>
        <v/>
      </c>
      <c r="S80" s="150"/>
      <c r="T80" s="80"/>
      <c r="AB80" s="79" t="s">
        <v>43</v>
      </c>
      <c r="AC80" s="80" t="str">
        <f>IF(F79="","",IF(F79&lt;200,"①","②"))</f>
        <v/>
      </c>
      <c r="AD80" s="68">
        <f>IF(AD79=0,0,IF(AD79="男",1,2))</f>
        <v>0</v>
      </c>
      <c r="AE80" s="68">
        <f t="shared" ref="AE80" si="10">IF(AE79=0,0,IF(AE79="男",1,2))</f>
        <v>0</v>
      </c>
      <c r="AF80" s="68">
        <f t="shared" ref="AF80" si="11">IF(AF79=0,0,IF(AF79="男",1,2))</f>
        <v>0</v>
      </c>
      <c r="AG80" s="68">
        <f t="shared" ref="AG80" si="12">IF(AG79=0,0,IF(AG79="男",1,2))</f>
        <v>0</v>
      </c>
      <c r="AH80" s="68">
        <f t="shared" ref="AH80" si="13">IF(AH79=0,0,IF(AH79="男",1,2))</f>
        <v>0</v>
      </c>
      <c r="AI80" s="68">
        <f t="shared" ref="AI80" si="14">IF(AI79=0,0,IF(AI79="男",1,2))</f>
        <v>0</v>
      </c>
      <c r="AK80" s="68">
        <f>IF(E79="男",1,IF(E79="女",2,IF(E79="混合",1.5,0)))</f>
        <v>0</v>
      </c>
      <c r="AM80" s="68">
        <f>AK80*4</f>
        <v>0</v>
      </c>
      <c r="AN80" s="68">
        <f>SUM(AD80:AG80)</f>
        <v>0</v>
      </c>
      <c r="AO80" s="68">
        <f>AM80-AN80</f>
        <v>0</v>
      </c>
    </row>
    <row r="81" spans="1:41" s="68" customFormat="1" ht="18.600000000000001" customHeight="1" thickBot="1" x14ac:dyDescent="0.25">
      <c r="A81" s="125">
        <v>3</v>
      </c>
      <c r="B81" s="126"/>
      <c r="C81" s="126"/>
      <c r="D81" s="126"/>
      <c r="E81" s="75"/>
      <c r="F81" s="75" t="str">
        <f>IF(Y81&gt;0,SUM(V81:Y81),"")</f>
        <v/>
      </c>
      <c r="G81" s="77" t="str">
        <f>IF(B81="4×25m混合フリーリレー",AC82,AC81)</f>
        <v/>
      </c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7"/>
      <c r="T81" s="78">
        <f>400*(LEN(B81)&gt;5)</f>
        <v>0</v>
      </c>
      <c r="U81" s="68" t="str">
        <f>IF(AO82=0,"","性別エラー")</f>
        <v/>
      </c>
      <c r="V81" s="68">
        <f>IF(H81&gt;0,INDEX($G$17:$G$66,MATCH(H81,$A$17:$A$66,0)),0)</f>
        <v>0</v>
      </c>
      <c r="W81" s="68">
        <f>IF(J81&gt;0,INDEX($G$17:$G$66,MATCH(J81,$A$17:$A$66,0)),0)</f>
        <v>0</v>
      </c>
      <c r="X81" s="68">
        <f>IF(L81&gt;0,INDEX($G$17:$G$66,MATCH(L81,$A$17:$A$66,0)),0)</f>
        <v>0</v>
      </c>
      <c r="Y81" s="68">
        <f>IF(N81&gt;0,INDEX($G$17:$G$66,MATCH(N81,$A$17:$A$66,0)),0)</f>
        <v>0</v>
      </c>
      <c r="Z81" s="68">
        <f>IF(P81&gt;0,INDEX($G$17:$G$66,MATCH(P81,$A$17:$A$66,0)),0)</f>
        <v>0</v>
      </c>
      <c r="AA81" s="68">
        <f>IF(R81&gt;0,INDEX($G$17:$G$66,MATCH(R81,$A$17:$A$66,0)),0)</f>
        <v>0</v>
      </c>
      <c r="AB81" s="79" t="s">
        <v>42</v>
      </c>
      <c r="AC81" s="80" t="str">
        <f>IF(F81="","",IF(F81=72,"０①",IF(F81&lt;72,"０",MID("①①②③④⑤⑥⑥",INT(F81/40),1))))</f>
        <v/>
      </c>
      <c r="AD81" s="80">
        <f>IF(H81&gt;0,INDEX($D$17:$D$66,MATCH(H81,$A$17:$A$66,0)),0)</f>
        <v>0</v>
      </c>
      <c r="AE81" s="80">
        <f>IF(J81&gt;0,INDEX($D$17:$D$66,MATCH(J81,$A$17:$A$66,0)),0)</f>
        <v>0</v>
      </c>
      <c r="AF81" s="80">
        <f>IF(L81&gt;0,INDEX($D$17:$D$66,MATCH(L81,$A$17:$A$66,0)),0)</f>
        <v>0</v>
      </c>
      <c r="AG81" s="80">
        <f>IF(N81&gt;0,INDEX($D$17:$D$66,MATCH(N81,$A$17:$A$66,0)),0)</f>
        <v>0</v>
      </c>
      <c r="AH81" s="80">
        <f>IF(P81&gt;0,INDEX($D$17:$D$66,MATCH(P81,$A$17:$A$66,0)),0)</f>
        <v>0</v>
      </c>
      <c r="AI81" s="80">
        <f>IF(R81&gt;0,INDEX($D$17:$D$66,MATCH(R81,$A$17:$A$66,0)),0)</f>
        <v>0</v>
      </c>
    </row>
    <row r="82" spans="1:41" s="68" customFormat="1" ht="18.600000000000001" customHeight="1" thickBot="1" x14ac:dyDescent="0.25">
      <c r="A82" s="125"/>
      <c r="B82" s="150"/>
      <c r="C82" s="150"/>
      <c r="D82" s="150"/>
      <c r="E82" s="150"/>
      <c r="F82" s="150"/>
      <c r="G82" s="150"/>
      <c r="H82" s="150" t="str">
        <f>IF(H81&gt;0,INDEX($B$17:$B$66,MATCH(H81,$A$17:$A$66,0)),"")</f>
        <v/>
      </c>
      <c r="I82" s="150"/>
      <c r="J82" s="150" t="str">
        <f>IF(J81&gt;0,INDEX($B$17:$B$66,MATCH(J81,$A$17:$A$66,0)),"")</f>
        <v/>
      </c>
      <c r="K82" s="150"/>
      <c r="L82" s="150" t="str">
        <f>IF(L81&gt;0,INDEX($B$17:$B$66,MATCH(L81,$A$17:$A$66,0)),"")</f>
        <v/>
      </c>
      <c r="M82" s="150"/>
      <c r="N82" s="150" t="str">
        <f>IF(N81&gt;0,INDEX($B$17:$B$66,MATCH(N81,$A$17:$A$66,0)),"")</f>
        <v/>
      </c>
      <c r="O82" s="150"/>
      <c r="P82" s="150" t="str">
        <f>IF(P81&gt;0,INDEX($B$17:$B$66,MATCH(P81,$A$17:$A$66,0)),"")</f>
        <v/>
      </c>
      <c r="Q82" s="150"/>
      <c r="R82" s="150" t="str">
        <f>IF(R81&gt;0,INDEX($B$17:$B$66,MATCH(R81,$A$17:$A$66,0)),"")</f>
        <v/>
      </c>
      <c r="S82" s="150"/>
      <c r="T82" s="80"/>
      <c r="AB82" s="79" t="s">
        <v>43</v>
      </c>
      <c r="AC82" s="80" t="str">
        <f>IF(F81="","",IF(F81&lt;200,"①","②"))</f>
        <v/>
      </c>
      <c r="AD82" s="68">
        <f>IF(AD81=0,0,IF(AD81="男",1,2))</f>
        <v>0</v>
      </c>
      <c r="AE82" s="68">
        <f t="shared" ref="AE82" si="15">IF(AE81=0,0,IF(AE81="男",1,2))</f>
        <v>0</v>
      </c>
      <c r="AF82" s="68">
        <f t="shared" ref="AF82" si="16">IF(AF81=0,0,IF(AF81="男",1,2))</f>
        <v>0</v>
      </c>
      <c r="AG82" s="68">
        <f t="shared" ref="AG82" si="17">IF(AG81=0,0,IF(AG81="男",1,2))</f>
        <v>0</v>
      </c>
      <c r="AH82" s="68">
        <f t="shared" ref="AH82" si="18">IF(AH81=0,0,IF(AH81="男",1,2))</f>
        <v>0</v>
      </c>
      <c r="AI82" s="68">
        <f t="shared" ref="AI82" si="19">IF(AI81=0,0,IF(AI81="男",1,2))</f>
        <v>0</v>
      </c>
      <c r="AK82" s="68">
        <f>IF(E81="男",1,IF(E81="女",2,IF(E81="混合",1.5,0)))</f>
        <v>0</v>
      </c>
      <c r="AM82" s="68">
        <f>AK82*4</f>
        <v>0</v>
      </c>
      <c r="AN82" s="68">
        <f>SUM(AD82:AG82)</f>
        <v>0</v>
      </c>
      <c r="AO82" s="68">
        <f>AM82-AN82</f>
        <v>0</v>
      </c>
    </row>
    <row r="83" spans="1:41" s="68" customFormat="1" ht="18.600000000000001" customHeight="1" thickBot="1" x14ac:dyDescent="0.25">
      <c r="A83" s="125">
        <v>4</v>
      </c>
      <c r="B83" s="126"/>
      <c r="C83" s="126"/>
      <c r="D83" s="126"/>
      <c r="E83" s="75"/>
      <c r="F83" s="75" t="str">
        <f>IF(Y83&gt;0,SUM(V83:Y83),"")</f>
        <v/>
      </c>
      <c r="G83" s="77" t="str">
        <f>IF(B83="4×25m混合フリーリレー",AC84,AC83)</f>
        <v/>
      </c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7"/>
      <c r="T83" s="78">
        <f>400*(LEN(B83)&gt;5)</f>
        <v>0</v>
      </c>
      <c r="U83" s="68" t="str">
        <f>IF(AO84=0,"","性別エラー")</f>
        <v/>
      </c>
      <c r="V83" s="68">
        <f>IF(H83&gt;0,INDEX($G$17:$G$66,MATCH(H83,$A$17:$A$66,0)),0)</f>
        <v>0</v>
      </c>
      <c r="W83" s="68">
        <f>IF(J83&gt;0,INDEX($G$17:$G$66,MATCH(J83,$A$17:$A$66,0)),0)</f>
        <v>0</v>
      </c>
      <c r="X83" s="68">
        <f>IF(L83&gt;0,INDEX($G$17:$G$66,MATCH(L83,$A$17:$A$66,0)),0)</f>
        <v>0</v>
      </c>
      <c r="Y83" s="68">
        <f>IF(N83&gt;0,INDEX($G$17:$G$66,MATCH(N83,$A$17:$A$66,0)),0)</f>
        <v>0</v>
      </c>
      <c r="Z83" s="68">
        <f>IF(P83&gt;0,INDEX($G$17:$G$66,MATCH(P83,$A$17:$A$66,0)),0)</f>
        <v>0</v>
      </c>
      <c r="AA83" s="68">
        <f>IF(R83&gt;0,INDEX($G$17:$G$66,MATCH(R83,$A$17:$A$66,0)),0)</f>
        <v>0</v>
      </c>
      <c r="AB83" s="79" t="s">
        <v>42</v>
      </c>
      <c r="AC83" s="80" t="str">
        <f>IF(F83="","",IF(F83=72,"０①",IF(F83&lt;72,"０",MID("①①②③④⑤⑥⑥",INT(F83/40),1))))</f>
        <v/>
      </c>
      <c r="AD83" s="80">
        <f>IF(H83&gt;0,INDEX($D$17:$D$66,MATCH(H83,$A$17:$A$66,0)),0)</f>
        <v>0</v>
      </c>
      <c r="AE83" s="80">
        <f>IF(J83&gt;0,INDEX($D$17:$D$66,MATCH(J83,$A$17:$A$66,0)),0)</f>
        <v>0</v>
      </c>
      <c r="AF83" s="80">
        <f>IF(L83&gt;0,INDEX($D$17:$D$66,MATCH(L83,$A$17:$A$66,0)),0)</f>
        <v>0</v>
      </c>
      <c r="AG83" s="80">
        <f>IF(N83&gt;0,INDEX($D$17:$D$66,MATCH(N83,$A$17:$A$66,0)),0)</f>
        <v>0</v>
      </c>
      <c r="AH83" s="80">
        <f>IF(P83&gt;0,INDEX($D$17:$D$66,MATCH(P83,$A$17:$A$66,0)),0)</f>
        <v>0</v>
      </c>
      <c r="AI83" s="80">
        <f>IF(R83&gt;0,INDEX($D$17:$D$66,MATCH(R83,$A$17:$A$66,0)),0)</f>
        <v>0</v>
      </c>
    </row>
    <row r="84" spans="1:41" s="68" customFormat="1" ht="18.600000000000001" customHeight="1" thickBot="1" x14ac:dyDescent="0.25">
      <c r="A84" s="125"/>
      <c r="B84" s="150"/>
      <c r="C84" s="150"/>
      <c r="D84" s="150"/>
      <c r="E84" s="150"/>
      <c r="F84" s="150"/>
      <c r="G84" s="150"/>
      <c r="H84" s="150" t="str">
        <f>IF(H83&gt;0,INDEX($B$17:$B$66,MATCH(H83,$A$17:$A$66,0)),"")</f>
        <v/>
      </c>
      <c r="I84" s="150"/>
      <c r="J84" s="150" t="str">
        <f>IF(J83&gt;0,INDEX($B$17:$B$66,MATCH(J83,$A$17:$A$66,0)),"")</f>
        <v/>
      </c>
      <c r="K84" s="150"/>
      <c r="L84" s="150" t="str">
        <f>IF(L83&gt;0,INDEX($B$17:$B$66,MATCH(L83,$A$17:$A$66,0)),"")</f>
        <v/>
      </c>
      <c r="M84" s="150"/>
      <c r="N84" s="150" t="str">
        <f>IF(N83&gt;0,INDEX($B$17:$B$66,MATCH(N83,$A$17:$A$66,0)),"")</f>
        <v/>
      </c>
      <c r="O84" s="150"/>
      <c r="P84" s="150" t="str">
        <f>IF(P83&gt;0,INDEX($B$17:$B$66,MATCH(P83,$A$17:$A$66,0)),"")</f>
        <v/>
      </c>
      <c r="Q84" s="150"/>
      <c r="R84" s="150" t="str">
        <f>IF(R83&gt;0,INDEX($B$17:$B$66,MATCH(R83,$A$17:$A$66,0)),"")</f>
        <v/>
      </c>
      <c r="S84" s="150"/>
      <c r="T84" s="80"/>
      <c r="AB84" s="79" t="s">
        <v>43</v>
      </c>
      <c r="AC84" s="80" t="str">
        <f>IF(F83="","",IF(F83&lt;200,"①","②"))</f>
        <v/>
      </c>
      <c r="AD84" s="68">
        <f>IF(AD83=0,0,IF(AD83="男",1,2))</f>
        <v>0</v>
      </c>
      <c r="AE84" s="68">
        <f t="shared" ref="AE84" si="20">IF(AE83=0,0,IF(AE83="男",1,2))</f>
        <v>0</v>
      </c>
      <c r="AF84" s="68">
        <f t="shared" ref="AF84" si="21">IF(AF83=0,0,IF(AF83="男",1,2))</f>
        <v>0</v>
      </c>
      <c r="AG84" s="68">
        <f t="shared" ref="AG84" si="22">IF(AG83=0,0,IF(AG83="男",1,2))</f>
        <v>0</v>
      </c>
      <c r="AH84" s="68">
        <f t="shared" ref="AH84" si="23">IF(AH83=0,0,IF(AH83="男",1,2))</f>
        <v>0</v>
      </c>
      <c r="AI84" s="68">
        <f t="shared" ref="AI84" si="24">IF(AI83=0,0,IF(AI83="男",1,2))</f>
        <v>0</v>
      </c>
      <c r="AK84" s="68">
        <f>IF(E83="男",1,IF(E83="女",2,IF(E83="混合",1.5,0)))</f>
        <v>0</v>
      </c>
      <c r="AM84" s="68">
        <f>AK84*4</f>
        <v>0</v>
      </c>
      <c r="AN84" s="68">
        <f>SUM(AD84:AG84)</f>
        <v>0</v>
      </c>
      <c r="AO84" s="68">
        <f>AM84-AN84</f>
        <v>0</v>
      </c>
    </row>
    <row r="85" spans="1:41" s="68" customFormat="1" ht="18.600000000000001" customHeight="1" thickBot="1" x14ac:dyDescent="0.25">
      <c r="A85" s="125">
        <v>5</v>
      </c>
      <c r="B85" s="126"/>
      <c r="C85" s="126"/>
      <c r="D85" s="126"/>
      <c r="E85" s="75"/>
      <c r="F85" s="75" t="str">
        <f>IF(Y85&gt;0,SUM(V85:Y85),"")</f>
        <v/>
      </c>
      <c r="G85" s="77" t="str">
        <f>IF(B85="4×25m混合フリーリレー",AC86,AC85)</f>
        <v/>
      </c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7"/>
      <c r="T85" s="78">
        <f>400*(LEN(B85)&gt;5)</f>
        <v>0</v>
      </c>
      <c r="U85" s="68" t="str">
        <f>IF(AO86=0,"","性別エラー")</f>
        <v/>
      </c>
      <c r="V85" s="68">
        <f>IF(H85&gt;0,INDEX($G$17:$G$66,MATCH(H85,$A$17:$A$66,0)),0)</f>
        <v>0</v>
      </c>
      <c r="W85" s="68">
        <f>IF(J85&gt;0,INDEX($G$17:$G$66,MATCH(J85,$A$17:$A$66,0)),0)</f>
        <v>0</v>
      </c>
      <c r="X85" s="68">
        <f>IF(L85&gt;0,INDEX($G$17:$G$66,MATCH(L85,$A$17:$A$66,0)),0)</f>
        <v>0</v>
      </c>
      <c r="Y85" s="68">
        <f>IF(N85&gt;0,INDEX($G$17:$G$66,MATCH(N85,$A$17:$A$66,0)),0)</f>
        <v>0</v>
      </c>
      <c r="Z85" s="68">
        <f>IF(P85&gt;0,INDEX($G$17:$G$66,MATCH(P85,$A$17:$A$66,0)),0)</f>
        <v>0</v>
      </c>
      <c r="AA85" s="68">
        <f>IF(R85&gt;0,INDEX($G$17:$G$66,MATCH(R85,$A$17:$A$66,0)),0)</f>
        <v>0</v>
      </c>
      <c r="AB85" s="79" t="s">
        <v>42</v>
      </c>
      <c r="AC85" s="80" t="str">
        <f>IF(F85="","",IF(F85=72,"０①",IF(F85&lt;72,"０",MID("①①②③④⑤⑥⑥",INT(F85/40),1))))</f>
        <v/>
      </c>
      <c r="AD85" s="80">
        <f>IF(H85&gt;0,INDEX($D$17:$D$66,MATCH(H85,$A$17:$A$66,0)),0)</f>
        <v>0</v>
      </c>
      <c r="AE85" s="80">
        <f>IF(J85&gt;0,INDEX($D$17:$D$66,MATCH(J85,$A$17:$A$66,0)),0)</f>
        <v>0</v>
      </c>
      <c r="AF85" s="80">
        <f>IF(L85&gt;0,INDEX($D$17:$D$66,MATCH(L85,$A$17:$A$66,0)),0)</f>
        <v>0</v>
      </c>
      <c r="AG85" s="80">
        <f>IF(N85&gt;0,INDEX($D$17:$D$66,MATCH(N85,$A$17:$A$66,0)),0)</f>
        <v>0</v>
      </c>
      <c r="AH85" s="80">
        <f>IF(P85&gt;0,INDEX($D$17:$D$66,MATCH(P85,$A$17:$A$66,0)),0)</f>
        <v>0</v>
      </c>
      <c r="AI85" s="80">
        <f>IF(R85&gt;0,INDEX($D$17:$D$66,MATCH(R85,$A$17:$A$66,0)),0)</f>
        <v>0</v>
      </c>
    </row>
    <row r="86" spans="1:41" s="68" customFormat="1" ht="18.600000000000001" customHeight="1" thickBot="1" x14ac:dyDescent="0.25">
      <c r="A86" s="125"/>
      <c r="B86" s="150"/>
      <c r="C86" s="150"/>
      <c r="D86" s="150"/>
      <c r="E86" s="150"/>
      <c r="F86" s="150"/>
      <c r="G86" s="150"/>
      <c r="H86" s="150" t="str">
        <f>IF(H85&gt;0,INDEX($B$17:$B$66,MATCH(H85,$A$17:$A$66,0)),"")</f>
        <v/>
      </c>
      <c r="I86" s="150"/>
      <c r="J86" s="150" t="str">
        <f>IF(J85&gt;0,INDEX($B$17:$B$66,MATCH(J85,$A$17:$A$66,0)),"")</f>
        <v/>
      </c>
      <c r="K86" s="150"/>
      <c r="L86" s="150" t="str">
        <f>IF(L85&gt;0,INDEX($B$17:$B$66,MATCH(L85,$A$17:$A$66,0)),"")</f>
        <v/>
      </c>
      <c r="M86" s="150"/>
      <c r="N86" s="150" t="str">
        <f>IF(N85&gt;0,INDEX($B$17:$B$66,MATCH(N85,$A$17:$A$66,0)),"")</f>
        <v/>
      </c>
      <c r="O86" s="150"/>
      <c r="P86" s="150" t="str">
        <f>IF(P85&gt;0,INDEX($B$17:$B$66,MATCH(P85,$A$17:$A$66,0)),"")</f>
        <v/>
      </c>
      <c r="Q86" s="150"/>
      <c r="R86" s="150" t="str">
        <f>IF(R85&gt;0,INDEX($B$17:$B$66,MATCH(R85,$A$17:$A$66,0)),"")</f>
        <v/>
      </c>
      <c r="S86" s="150"/>
      <c r="T86" s="80"/>
      <c r="AB86" s="79" t="s">
        <v>43</v>
      </c>
      <c r="AC86" s="80" t="str">
        <f>IF(F85="","",IF(F85&lt;200,"①","②"))</f>
        <v/>
      </c>
      <c r="AD86" s="68">
        <f>IF(AD85=0,0,IF(AD85="男",1,2))</f>
        <v>0</v>
      </c>
      <c r="AE86" s="68">
        <f t="shared" ref="AE86" si="25">IF(AE85=0,0,IF(AE85="男",1,2))</f>
        <v>0</v>
      </c>
      <c r="AF86" s="68">
        <f t="shared" ref="AF86" si="26">IF(AF85=0,0,IF(AF85="男",1,2))</f>
        <v>0</v>
      </c>
      <c r="AG86" s="68">
        <f t="shared" ref="AG86" si="27">IF(AG85=0,0,IF(AG85="男",1,2))</f>
        <v>0</v>
      </c>
      <c r="AH86" s="68">
        <f t="shared" ref="AH86" si="28">IF(AH85=0,0,IF(AH85="男",1,2))</f>
        <v>0</v>
      </c>
      <c r="AI86" s="68">
        <f t="shared" ref="AI86" si="29">IF(AI85=0,0,IF(AI85="男",1,2))</f>
        <v>0</v>
      </c>
      <c r="AK86" s="68">
        <f>IF(E85="男",1,IF(E85="女",2,IF(E85="混合",1.5,0)))</f>
        <v>0</v>
      </c>
      <c r="AM86" s="68">
        <f>AK86*4</f>
        <v>0</v>
      </c>
      <c r="AN86" s="68">
        <f>SUM(AD86:AG86)</f>
        <v>0</v>
      </c>
      <c r="AO86" s="68">
        <f>AM86-AN86</f>
        <v>0</v>
      </c>
    </row>
    <row r="87" spans="1:41" s="68" customFormat="1" ht="18.600000000000001" customHeight="1" thickBot="1" x14ac:dyDescent="0.25">
      <c r="A87" s="125">
        <v>6</v>
      </c>
      <c r="B87" s="126"/>
      <c r="C87" s="126"/>
      <c r="D87" s="126"/>
      <c r="E87" s="75"/>
      <c r="F87" s="75" t="str">
        <f>IF(Y87&gt;0,SUM(V87:Y87),"")</f>
        <v/>
      </c>
      <c r="G87" s="77" t="str">
        <f>IF(B87="4×25m混合フリーリレー",AC88,AC87)</f>
        <v/>
      </c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7"/>
      <c r="T87" s="78">
        <f>400*(LEN(B87)&gt;5)</f>
        <v>0</v>
      </c>
      <c r="U87" s="68" t="str">
        <f>IF(AO88=0,"","性別エラー")</f>
        <v/>
      </c>
      <c r="V87" s="68">
        <f>IF(H87&gt;0,INDEX($G$17:$G$66,MATCH(H87,$A$17:$A$66,0)),0)</f>
        <v>0</v>
      </c>
      <c r="W87" s="68">
        <f>IF(J87&gt;0,INDEX($G$17:$G$66,MATCH(J87,$A$17:$A$66,0)),0)</f>
        <v>0</v>
      </c>
      <c r="X87" s="68">
        <f>IF(L87&gt;0,INDEX($G$17:$G$66,MATCH(L87,$A$17:$A$66,0)),0)</f>
        <v>0</v>
      </c>
      <c r="Y87" s="68">
        <f>IF(N87&gt;0,INDEX($G$17:$G$66,MATCH(N87,$A$17:$A$66,0)),0)</f>
        <v>0</v>
      </c>
      <c r="Z87" s="68">
        <f>IF(P87&gt;0,INDEX($G$17:$G$66,MATCH(P87,$A$17:$A$66,0)),0)</f>
        <v>0</v>
      </c>
      <c r="AA87" s="68">
        <f>IF(R87&gt;0,INDEX($G$17:$G$66,MATCH(R87,$A$17:$A$66,0)),0)</f>
        <v>0</v>
      </c>
      <c r="AB87" s="79" t="s">
        <v>42</v>
      </c>
      <c r="AC87" s="80" t="str">
        <f>IF(F87="","",IF(F87=72,"０①",IF(F87&lt;72,"０",MID("①①②③④⑤⑥⑥",INT(F87/40),1))))</f>
        <v/>
      </c>
      <c r="AD87" s="80">
        <f>IF(H87&gt;0,INDEX($D$17:$D$66,MATCH(H87,$A$17:$A$66,0)),0)</f>
        <v>0</v>
      </c>
      <c r="AE87" s="80">
        <f>IF(J87&gt;0,INDEX($D$17:$D$66,MATCH(J87,$A$17:$A$66,0)),0)</f>
        <v>0</v>
      </c>
      <c r="AF87" s="80">
        <f>IF(L87&gt;0,INDEX($D$17:$D$66,MATCH(L87,$A$17:$A$66,0)),0)</f>
        <v>0</v>
      </c>
      <c r="AG87" s="80">
        <f>IF(N87&gt;0,INDEX($D$17:$D$66,MATCH(N87,$A$17:$A$66,0)),0)</f>
        <v>0</v>
      </c>
      <c r="AH87" s="80">
        <f>IF(P87&gt;0,INDEX($D$17:$D$66,MATCH(P87,$A$17:$A$66,0)),0)</f>
        <v>0</v>
      </c>
      <c r="AI87" s="80">
        <f>IF(R87&gt;0,INDEX($D$17:$D$66,MATCH(R87,$A$17:$A$66,0)),0)</f>
        <v>0</v>
      </c>
    </row>
    <row r="88" spans="1:41" s="68" customFormat="1" ht="18.600000000000001" customHeight="1" thickBot="1" x14ac:dyDescent="0.25">
      <c r="A88" s="125"/>
      <c r="B88" s="150"/>
      <c r="C88" s="150"/>
      <c r="D88" s="150"/>
      <c r="E88" s="150"/>
      <c r="F88" s="150"/>
      <c r="G88" s="150"/>
      <c r="H88" s="150" t="str">
        <f>IF(H87&gt;0,INDEX($B$17:$B$66,MATCH(H87,$A$17:$A$66,0)),"")</f>
        <v/>
      </c>
      <c r="I88" s="150"/>
      <c r="J88" s="150" t="str">
        <f>IF(J87&gt;0,INDEX($B$17:$B$66,MATCH(J87,$A$17:$A$66,0)),"")</f>
        <v/>
      </c>
      <c r="K88" s="150"/>
      <c r="L88" s="150" t="str">
        <f>IF(L87&gt;0,INDEX($B$17:$B$66,MATCH(L87,$A$17:$A$66,0)),"")</f>
        <v/>
      </c>
      <c r="M88" s="150"/>
      <c r="N88" s="150" t="str">
        <f>IF(N87&gt;0,INDEX($B$17:$B$66,MATCH(N87,$A$17:$A$66,0)),"")</f>
        <v/>
      </c>
      <c r="O88" s="150"/>
      <c r="P88" s="150" t="str">
        <f>IF(P87&gt;0,INDEX($B$17:$B$66,MATCH(P87,$A$17:$A$66,0)),"")</f>
        <v/>
      </c>
      <c r="Q88" s="150"/>
      <c r="R88" s="150" t="str">
        <f>IF(R87&gt;0,INDEX($B$17:$B$66,MATCH(R87,$A$17:$A$66,0)),"")</f>
        <v/>
      </c>
      <c r="S88" s="150"/>
      <c r="T88" s="80"/>
      <c r="AB88" s="79" t="s">
        <v>43</v>
      </c>
      <c r="AC88" s="80" t="str">
        <f>IF(F87="","",IF(F87&lt;200,"①","②"))</f>
        <v/>
      </c>
      <c r="AD88" s="68">
        <f>IF(AD87=0,0,IF(AD87="男",1,2))</f>
        <v>0</v>
      </c>
      <c r="AE88" s="68">
        <f t="shared" ref="AE88" si="30">IF(AE87=0,0,IF(AE87="男",1,2))</f>
        <v>0</v>
      </c>
      <c r="AF88" s="68">
        <f t="shared" ref="AF88" si="31">IF(AF87=0,0,IF(AF87="男",1,2))</f>
        <v>0</v>
      </c>
      <c r="AG88" s="68">
        <f t="shared" ref="AG88" si="32">IF(AG87=0,0,IF(AG87="男",1,2))</f>
        <v>0</v>
      </c>
      <c r="AH88" s="68">
        <f t="shared" ref="AH88" si="33">IF(AH87=0,0,IF(AH87="男",1,2))</f>
        <v>0</v>
      </c>
      <c r="AI88" s="68">
        <f t="shared" ref="AI88" si="34">IF(AI87=0,0,IF(AI87="男",1,2))</f>
        <v>0</v>
      </c>
      <c r="AK88" s="68">
        <f>IF(E87="男",1,IF(E87="女",2,IF(E87="混合",1.5,0)))</f>
        <v>0</v>
      </c>
      <c r="AM88" s="68">
        <f>AK88*4</f>
        <v>0</v>
      </c>
      <c r="AN88" s="68">
        <f>SUM(AD88:AG88)</f>
        <v>0</v>
      </c>
      <c r="AO88" s="68">
        <f>AM88-AN88</f>
        <v>0</v>
      </c>
    </row>
    <row r="89" spans="1:41" s="68" customFormat="1" ht="18.600000000000001" customHeight="1" thickBot="1" x14ac:dyDescent="0.25">
      <c r="A89" s="125">
        <v>7</v>
      </c>
      <c r="B89" s="126"/>
      <c r="C89" s="126"/>
      <c r="D89" s="126"/>
      <c r="E89" s="75"/>
      <c r="F89" s="75" t="str">
        <f>IF(Y89&gt;0,SUM(V89:Y89),"")</f>
        <v/>
      </c>
      <c r="G89" s="77" t="str">
        <f>IF(B89="4×25m混合フリーリレー",AC90,AC89)</f>
        <v/>
      </c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7"/>
      <c r="T89" s="78">
        <f>400*(LEN(B89)&gt;5)</f>
        <v>0</v>
      </c>
      <c r="U89" s="68" t="str">
        <f>IF(AO90=0,"","性別エラー")</f>
        <v/>
      </c>
      <c r="V89" s="68">
        <f>IF(H89&gt;0,INDEX($G$17:$G$66,MATCH(H89,$A$17:$A$66,0)),0)</f>
        <v>0</v>
      </c>
      <c r="W89" s="68">
        <f>IF(J89&gt;0,INDEX($G$17:$G$66,MATCH(J89,$A$17:$A$66,0)),0)</f>
        <v>0</v>
      </c>
      <c r="X89" s="68">
        <f>IF(L89&gt;0,INDEX($G$17:$G$66,MATCH(L89,$A$17:$A$66,0)),0)</f>
        <v>0</v>
      </c>
      <c r="Y89" s="68">
        <f>IF(N89&gt;0,INDEX($G$17:$G$66,MATCH(N89,$A$17:$A$66,0)),0)</f>
        <v>0</v>
      </c>
      <c r="Z89" s="68">
        <f>IF(P89&gt;0,INDEX($G$17:$G$66,MATCH(P89,$A$17:$A$66,0)),0)</f>
        <v>0</v>
      </c>
      <c r="AA89" s="68">
        <f>IF(R89&gt;0,INDEX($G$17:$G$66,MATCH(R89,$A$17:$A$66,0)),0)</f>
        <v>0</v>
      </c>
      <c r="AB89" s="79" t="s">
        <v>42</v>
      </c>
      <c r="AC89" s="80" t="str">
        <f>IF(F89="","",IF(F89=72,"０①",IF(F89&lt;72,"０",MID("①①②③④⑤⑥⑥",INT(F89/40),1))))</f>
        <v/>
      </c>
      <c r="AD89" s="80">
        <f>IF(H89&gt;0,INDEX($D$17:$D$66,MATCH(H89,$A$17:$A$66,0)),0)</f>
        <v>0</v>
      </c>
      <c r="AE89" s="80">
        <f>IF(J89&gt;0,INDEX($D$17:$D$66,MATCH(J89,$A$17:$A$66,0)),0)</f>
        <v>0</v>
      </c>
      <c r="AF89" s="80">
        <f>IF(L89&gt;0,INDEX($D$17:$D$66,MATCH(L89,$A$17:$A$66,0)),0)</f>
        <v>0</v>
      </c>
      <c r="AG89" s="80">
        <f>IF(N89&gt;0,INDEX($D$17:$D$66,MATCH(N89,$A$17:$A$66,0)),0)</f>
        <v>0</v>
      </c>
      <c r="AH89" s="80">
        <f>IF(P89&gt;0,INDEX($D$17:$D$66,MATCH(P89,$A$17:$A$66,0)),0)</f>
        <v>0</v>
      </c>
      <c r="AI89" s="80">
        <f>IF(R89&gt;0,INDEX($D$17:$D$66,MATCH(R89,$A$17:$A$66,0)),0)</f>
        <v>0</v>
      </c>
    </row>
    <row r="90" spans="1:41" s="68" customFormat="1" ht="18.600000000000001" customHeight="1" thickBot="1" x14ac:dyDescent="0.25">
      <c r="A90" s="125"/>
      <c r="B90" s="150"/>
      <c r="C90" s="150"/>
      <c r="D90" s="150"/>
      <c r="E90" s="150"/>
      <c r="F90" s="150"/>
      <c r="G90" s="150"/>
      <c r="H90" s="150" t="str">
        <f>IF(H89&gt;0,INDEX($B$17:$B$66,MATCH(H89,$A$17:$A$66,0)),"")</f>
        <v/>
      </c>
      <c r="I90" s="150"/>
      <c r="J90" s="150" t="str">
        <f>IF(J89&gt;0,INDEX($B$17:$B$66,MATCH(J89,$A$17:$A$66,0)),"")</f>
        <v/>
      </c>
      <c r="K90" s="150"/>
      <c r="L90" s="150" t="str">
        <f>IF(L89&gt;0,INDEX($B$17:$B$66,MATCH(L89,$A$17:$A$66,0)),"")</f>
        <v/>
      </c>
      <c r="M90" s="150"/>
      <c r="N90" s="150" t="str">
        <f>IF(N89&gt;0,INDEX($B$17:$B$66,MATCH(N89,$A$17:$A$66,0)),"")</f>
        <v/>
      </c>
      <c r="O90" s="150"/>
      <c r="P90" s="150" t="str">
        <f>IF(P89&gt;0,INDEX($B$17:$B$66,MATCH(P89,$A$17:$A$66,0)),"")</f>
        <v/>
      </c>
      <c r="Q90" s="150"/>
      <c r="R90" s="150" t="str">
        <f>IF(R89&gt;0,INDEX($B$17:$B$66,MATCH(R89,$A$17:$A$66,0)),"")</f>
        <v/>
      </c>
      <c r="S90" s="150"/>
      <c r="T90" s="80"/>
      <c r="AB90" s="79" t="s">
        <v>43</v>
      </c>
      <c r="AC90" s="80" t="str">
        <f>IF(F89="","",IF(F89&lt;200,"①","②"))</f>
        <v/>
      </c>
      <c r="AD90" s="68">
        <f>IF(AD89=0,0,IF(AD89="男",1,2))</f>
        <v>0</v>
      </c>
      <c r="AE90" s="68">
        <f t="shared" ref="AE90" si="35">IF(AE89=0,0,IF(AE89="男",1,2))</f>
        <v>0</v>
      </c>
      <c r="AF90" s="68">
        <f t="shared" ref="AF90" si="36">IF(AF89=0,0,IF(AF89="男",1,2))</f>
        <v>0</v>
      </c>
      <c r="AG90" s="68">
        <f t="shared" ref="AG90" si="37">IF(AG89=0,0,IF(AG89="男",1,2))</f>
        <v>0</v>
      </c>
      <c r="AH90" s="68">
        <f t="shared" ref="AH90" si="38">IF(AH89=0,0,IF(AH89="男",1,2))</f>
        <v>0</v>
      </c>
      <c r="AI90" s="68">
        <f t="shared" ref="AI90" si="39">IF(AI89=0,0,IF(AI89="男",1,2))</f>
        <v>0</v>
      </c>
      <c r="AK90" s="68">
        <f>IF(E89="男",1,IF(E89="女",2,IF(E89="混合",1.5,0)))</f>
        <v>0</v>
      </c>
      <c r="AM90" s="68">
        <f>AK90*4</f>
        <v>0</v>
      </c>
      <c r="AN90" s="68">
        <f>SUM(AD90:AG90)</f>
        <v>0</v>
      </c>
      <c r="AO90" s="68">
        <f>AM90-AN90</f>
        <v>0</v>
      </c>
    </row>
    <row r="91" spans="1:41" s="68" customFormat="1" ht="18.600000000000001" customHeight="1" thickBot="1" x14ac:dyDescent="0.25">
      <c r="A91" s="125">
        <v>8</v>
      </c>
      <c r="B91" s="126"/>
      <c r="C91" s="126"/>
      <c r="D91" s="126"/>
      <c r="E91" s="75"/>
      <c r="F91" s="75" t="str">
        <f>IF(Y91&gt;0,SUM(V91:Y91),"")</f>
        <v/>
      </c>
      <c r="G91" s="77" t="str">
        <f>IF(B91="4×25m混合フリーリレー",AC92,AC91)</f>
        <v/>
      </c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7"/>
      <c r="T91" s="78">
        <f>400*(LEN(B91)&gt;5)</f>
        <v>0</v>
      </c>
      <c r="U91" s="68" t="str">
        <f>IF(AO92=0,"","性別エラー")</f>
        <v/>
      </c>
      <c r="V91" s="68">
        <f>IF(H91&gt;0,INDEX($G$17:$G$66,MATCH(H91,$A$17:$A$66,0)),0)</f>
        <v>0</v>
      </c>
      <c r="W91" s="68">
        <f>IF(J91&gt;0,INDEX($G$17:$G$66,MATCH(J91,$A$17:$A$66,0)),0)</f>
        <v>0</v>
      </c>
      <c r="X91" s="68">
        <f>IF(L91&gt;0,INDEX($G$17:$G$66,MATCH(L91,$A$17:$A$66,0)),0)</f>
        <v>0</v>
      </c>
      <c r="Y91" s="68">
        <f>IF(N91&gt;0,INDEX($G$17:$G$66,MATCH(N91,$A$17:$A$66,0)),0)</f>
        <v>0</v>
      </c>
      <c r="Z91" s="68">
        <f>IF(P91&gt;0,INDEX($G$17:$G$66,MATCH(P91,$A$17:$A$66,0)),0)</f>
        <v>0</v>
      </c>
      <c r="AA91" s="68">
        <f>IF(R91&gt;0,INDEX($G$17:$G$66,MATCH(R91,$A$17:$A$66,0)),0)</f>
        <v>0</v>
      </c>
      <c r="AB91" s="79" t="s">
        <v>42</v>
      </c>
      <c r="AC91" s="80" t="str">
        <f>IF(F91="","",IF(F91=72,"０①",IF(F91&lt;72,"０",MID("①①②③④⑤⑥⑥",INT(F91/40),1))))</f>
        <v/>
      </c>
      <c r="AD91" s="80">
        <f>IF(H91&gt;0,INDEX($D$17:$D$66,MATCH(H91,$A$17:$A$66,0)),0)</f>
        <v>0</v>
      </c>
      <c r="AE91" s="80">
        <f>IF(J91&gt;0,INDEX($D$17:$D$66,MATCH(J91,$A$17:$A$66,0)),0)</f>
        <v>0</v>
      </c>
      <c r="AF91" s="80">
        <f>IF(L91&gt;0,INDEX($D$17:$D$66,MATCH(L91,$A$17:$A$66,0)),0)</f>
        <v>0</v>
      </c>
      <c r="AG91" s="80">
        <f>IF(N91&gt;0,INDEX($D$17:$D$66,MATCH(N91,$A$17:$A$66,0)),0)</f>
        <v>0</v>
      </c>
      <c r="AH91" s="80">
        <f>IF(P91&gt;0,INDEX($D$17:$D$66,MATCH(P91,$A$17:$A$66,0)),0)</f>
        <v>0</v>
      </c>
      <c r="AI91" s="80">
        <f>IF(R91&gt;0,INDEX($D$17:$D$66,MATCH(R91,$A$17:$A$66,0)),0)</f>
        <v>0</v>
      </c>
    </row>
    <row r="92" spans="1:41" s="68" customFormat="1" ht="18.600000000000001" customHeight="1" thickBot="1" x14ac:dyDescent="0.25">
      <c r="A92" s="125"/>
      <c r="B92" s="150"/>
      <c r="C92" s="150"/>
      <c r="D92" s="150"/>
      <c r="E92" s="150"/>
      <c r="F92" s="150"/>
      <c r="G92" s="150"/>
      <c r="H92" s="150" t="str">
        <f>IF(H91&gt;0,INDEX($B$17:$B$66,MATCH(H91,$A$17:$A$66,0)),"")</f>
        <v/>
      </c>
      <c r="I92" s="150"/>
      <c r="J92" s="150" t="str">
        <f>IF(J91&gt;0,INDEX($B$17:$B$66,MATCH(J91,$A$17:$A$66,0)),"")</f>
        <v/>
      </c>
      <c r="K92" s="150"/>
      <c r="L92" s="150" t="str">
        <f>IF(L91&gt;0,INDEX($B$17:$B$66,MATCH(L91,$A$17:$A$66,0)),"")</f>
        <v/>
      </c>
      <c r="M92" s="150"/>
      <c r="N92" s="150" t="str">
        <f>IF(N91&gt;0,INDEX($B$17:$B$66,MATCH(N91,$A$17:$A$66,0)),"")</f>
        <v/>
      </c>
      <c r="O92" s="150"/>
      <c r="P92" s="150" t="str">
        <f>IF(P91&gt;0,INDEX($B$17:$B$66,MATCH(P91,$A$17:$A$66,0)),"")</f>
        <v/>
      </c>
      <c r="Q92" s="150"/>
      <c r="R92" s="150" t="str">
        <f>IF(R91&gt;0,INDEX($B$17:$B$66,MATCH(R91,$A$17:$A$66,0)),"")</f>
        <v/>
      </c>
      <c r="S92" s="150"/>
      <c r="T92" s="80"/>
      <c r="AB92" s="79" t="s">
        <v>43</v>
      </c>
      <c r="AC92" s="80" t="str">
        <f>IF(F91="","",IF(F91&lt;200,"①","②"))</f>
        <v/>
      </c>
      <c r="AD92" s="68">
        <f>IF(AD91=0,0,IF(AD91="男",1,2))</f>
        <v>0</v>
      </c>
      <c r="AE92" s="68">
        <f t="shared" ref="AE92" si="40">IF(AE91=0,0,IF(AE91="男",1,2))</f>
        <v>0</v>
      </c>
      <c r="AF92" s="68">
        <f t="shared" ref="AF92" si="41">IF(AF91=0,0,IF(AF91="男",1,2))</f>
        <v>0</v>
      </c>
      <c r="AG92" s="68">
        <f t="shared" ref="AG92" si="42">IF(AG91=0,0,IF(AG91="男",1,2))</f>
        <v>0</v>
      </c>
      <c r="AH92" s="68">
        <f t="shared" ref="AH92" si="43">IF(AH91=0,0,IF(AH91="男",1,2))</f>
        <v>0</v>
      </c>
      <c r="AI92" s="68">
        <f t="shared" ref="AI92" si="44">IF(AI91=0,0,IF(AI91="男",1,2))</f>
        <v>0</v>
      </c>
      <c r="AK92" s="68">
        <f>IF(E91="男",1,IF(E91="女",2,IF(E91="混合",1.5,0)))</f>
        <v>0</v>
      </c>
      <c r="AM92" s="68">
        <f>AK92*4</f>
        <v>0</v>
      </c>
      <c r="AN92" s="68">
        <f>SUM(AD92:AG92)</f>
        <v>0</v>
      </c>
      <c r="AO92" s="68">
        <f>AM92-AN92</f>
        <v>0</v>
      </c>
    </row>
    <row r="93" spans="1:41" s="68" customFormat="1" ht="18.600000000000001" customHeight="1" thickBot="1" x14ac:dyDescent="0.25">
      <c r="A93" s="125">
        <v>9</v>
      </c>
      <c r="B93" s="126"/>
      <c r="C93" s="126"/>
      <c r="D93" s="126"/>
      <c r="E93" s="75"/>
      <c r="F93" s="75" t="str">
        <f>IF(Y93&gt;0,SUM(V93:Y93),"")</f>
        <v/>
      </c>
      <c r="G93" s="77" t="str">
        <f>IF(B93="4×25m混合フリーリレー",AC94,AC93)</f>
        <v/>
      </c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7"/>
      <c r="T93" s="78">
        <f>400*(LEN(B93)&gt;5)</f>
        <v>0</v>
      </c>
      <c r="U93" s="68" t="str">
        <f>IF(AO94=0,"","性別エラー")</f>
        <v/>
      </c>
      <c r="V93" s="68">
        <f>IF(H93&gt;0,INDEX($G$17:$G$66,MATCH(H93,$A$17:$A$66,0)),0)</f>
        <v>0</v>
      </c>
      <c r="W93" s="68">
        <f>IF(J93&gt;0,INDEX($G$17:$G$66,MATCH(J93,$A$17:$A$66,0)),0)</f>
        <v>0</v>
      </c>
      <c r="X93" s="68">
        <f>IF(L93&gt;0,INDEX($G$17:$G$66,MATCH(L93,$A$17:$A$66,0)),0)</f>
        <v>0</v>
      </c>
      <c r="Y93" s="68">
        <f>IF(N93&gt;0,INDEX($G$17:$G$66,MATCH(N93,$A$17:$A$66,0)),0)</f>
        <v>0</v>
      </c>
      <c r="Z93" s="68">
        <f>IF(P93&gt;0,INDEX($G$17:$G$66,MATCH(P93,$A$17:$A$66,0)),0)</f>
        <v>0</v>
      </c>
      <c r="AA93" s="68">
        <f>IF(R93&gt;0,INDEX($G$17:$G$66,MATCH(R93,$A$17:$A$66,0)),0)</f>
        <v>0</v>
      </c>
      <c r="AB93" s="79" t="s">
        <v>42</v>
      </c>
      <c r="AC93" s="80" t="str">
        <f>IF(F93="","",IF(F93=72,"０①",IF(F93&lt;72,"０",MID("①①②③④⑤⑥⑥",INT(F93/40),1))))</f>
        <v/>
      </c>
      <c r="AD93" s="80">
        <f>IF(H93&gt;0,INDEX($D$17:$D$66,MATCH(H93,$A$17:$A$66,0)),0)</f>
        <v>0</v>
      </c>
      <c r="AE93" s="80">
        <f>IF(J93&gt;0,INDEX($D$17:$D$66,MATCH(J93,$A$17:$A$66,0)),0)</f>
        <v>0</v>
      </c>
      <c r="AF93" s="80">
        <f>IF(L93&gt;0,INDEX($D$17:$D$66,MATCH(L93,$A$17:$A$66,0)),0)</f>
        <v>0</v>
      </c>
      <c r="AG93" s="80">
        <f>IF(N93&gt;0,INDEX($D$17:$D$66,MATCH(N93,$A$17:$A$66,0)),0)</f>
        <v>0</v>
      </c>
      <c r="AH93" s="80">
        <f>IF(P93&gt;0,INDEX($D$17:$D$66,MATCH(P93,$A$17:$A$66,0)),0)</f>
        <v>0</v>
      </c>
      <c r="AI93" s="80">
        <f>IF(R93&gt;0,INDEX($D$17:$D$66,MATCH(R93,$A$17:$A$66,0)),0)</f>
        <v>0</v>
      </c>
    </row>
    <row r="94" spans="1:41" s="68" customFormat="1" ht="18.600000000000001" customHeight="1" thickBot="1" x14ac:dyDescent="0.25">
      <c r="A94" s="125"/>
      <c r="B94" s="150"/>
      <c r="C94" s="150"/>
      <c r="D94" s="150"/>
      <c r="E94" s="150"/>
      <c r="F94" s="150"/>
      <c r="G94" s="150"/>
      <c r="H94" s="150" t="str">
        <f>IF(H93&gt;0,INDEX($B$17:$B$66,MATCH(H93,$A$17:$A$66,0)),"")</f>
        <v/>
      </c>
      <c r="I94" s="150"/>
      <c r="J94" s="150" t="str">
        <f>IF(J93&gt;0,INDEX($B$17:$B$66,MATCH(J93,$A$17:$A$66,0)),"")</f>
        <v/>
      </c>
      <c r="K94" s="150"/>
      <c r="L94" s="150" t="str">
        <f>IF(L93&gt;0,INDEX($B$17:$B$66,MATCH(L93,$A$17:$A$66,0)),"")</f>
        <v/>
      </c>
      <c r="M94" s="150"/>
      <c r="N94" s="150" t="str">
        <f>IF(N93&gt;0,INDEX($B$17:$B$66,MATCH(N93,$A$17:$A$66,0)),"")</f>
        <v/>
      </c>
      <c r="O94" s="150"/>
      <c r="P94" s="150" t="str">
        <f>IF(P93&gt;0,INDEX($B$17:$B$66,MATCH(P93,$A$17:$A$66,0)),"")</f>
        <v/>
      </c>
      <c r="Q94" s="150"/>
      <c r="R94" s="150" t="str">
        <f>IF(R93&gt;0,INDEX($B$17:$B$66,MATCH(R93,$A$17:$A$66,0)),"")</f>
        <v/>
      </c>
      <c r="S94" s="150"/>
      <c r="T94" s="80"/>
      <c r="AB94" s="79" t="s">
        <v>43</v>
      </c>
      <c r="AC94" s="80" t="str">
        <f>IF(F93="","",IF(F93&lt;200,"①","②"))</f>
        <v/>
      </c>
      <c r="AD94" s="68">
        <f>IF(AD93=0,0,IF(AD93="男",1,2))</f>
        <v>0</v>
      </c>
      <c r="AE94" s="68">
        <f t="shared" ref="AE94" si="45">IF(AE93=0,0,IF(AE93="男",1,2))</f>
        <v>0</v>
      </c>
      <c r="AF94" s="68">
        <f t="shared" ref="AF94" si="46">IF(AF93=0,0,IF(AF93="男",1,2))</f>
        <v>0</v>
      </c>
      <c r="AG94" s="68">
        <f t="shared" ref="AG94" si="47">IF(AG93=0,0,IF(AG93="男",1,2))</f>
        <v>0</v>
      </c>
      <c r="AH94" s="68">
        <f t="shared" ref="AH94" si="48">IF(AH93=0,0,IF(AH93="男",1,2))</f>
        <v>0</v>
      </c>
      <c r="AI94" s="68">
        <f t="shared" ref="AI94" si="49">IF(AI93=0,0,IF(AI93="男",1,2))</f>
        <v>0</v>
      </c>
      <c r="AK94" s="68">
        <f>IF(E93="男",1,IF(E93="女",2,IF(E93="混合",1.5,0)))</f>
        <v>0</v>
      </c>
      <c r="AM94" s="68">
        <f>AK94*4</f>
        <v>0</v>
      </c>
      <c r="AN94" s="68">
        <f>SUM(AD94:AG94)</f>
        <v>0</v>
      </c>
      <c r="AO94" s="68">
        <f>AM94-AN94</f>
        <v>0</v>
      </c>
    </row>
    <row r="95" spans="1:41" s="68" customFormat="1" ht="18.600000000000001" customHeight="1" thickBot="1" x14ac:dyDescent="0.25">
      <c r="A95" s="125">
        <v>10</v>
      </c>
      <c r="B95" s="126"/>
      <c r="C95" s="126"/>
      <c r="D95" s="126"/>
      <c r="E95" s="75"/>
      <c r="F95" s="75" t="str">
        <f>IF(Y95&gt;0,SUM(V95:Y95),"")</f>
        <v/>
      </c>
      <c r="G95" s="77" t="str">
        <f>IF(B95="4×25m混合フリーリレー",AC96,AC95)</f>
        <v/>
      </c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7"/>
      <c r="T95" s="78">
        <f>400*(LEN(B95)&gt;5)</f>
        <v>0</v>
      </c>
      <c r="U95" s="68" t="str">
        <f>IF(AO96=0,"","性別エラー")</f>
        <v/>
      </c>
      <c r="V95" s="68">
        <f>IF(H95&gt;0,INDEX($G$17:$G$66,MATCH(H95,$A$17:$A$66,0)),0)</f>
        <v>0</v>
      </c>
      <c r="W95" s="68">
        <f>IF(J95&gt;0,INDEX($G$17:$G$66,MATCH(J95,$A$17:$A$66,0)),0)</f>
        <v>0</v>
      </c>
      <c r="X95" s="68">
        <f>IF(L95&gt;0,INDEX($G$17:$G$66,MATCH(L95,$A$17:$A$66,0)),0)</f>
        <v>0</v>
      </c>
      <c r="Y95" s="68">
        <f>IF(N95&gt;0,INDEX($G$17:$G$66,MATCH(N95,$A$17:$A$66,0)),0)</f>
        <v>0</v>
      </c>
      <c r="Z95" s="68">
        <f>IF(P95&gt;0,INDEX($G$17:$G$66,MATCH(P95,$A$17:$A$66,0)),0)</f>
        <v>0</v>
      </c>
      <c r="AA95" s="68">
        <f>IF(R95&gt;0,INDEX($G$17:$G$66,MATCH(R95,$A$17:$A$66,0)),0)</f>
        <v>0</v>
      </c>
      <c r="AB95" s="79" t="s">
        <v>42</v>
      </c>
      <c r="AC95" s="80" t="str">
        <f>IF(F95="","",IF(F95=72,"０①",IF(F95&lt;72,"０",MID("①①②③④⑤⑥⑥",INT(F95/40),1))))</f>
        <v/>
      </c>
      <c r="AD95" s="80">
        <f>IF(H95&gt;0,INDEX($D$17:$D$66,MATCH(H95,$A$17:$A$66,0)),0)</f>
        <v>0</v>
      </c>
      <c r="AE95" s="80">
        <f>IF(J95&gt;0,INDEX($D$17:$D$66,MATCH(J95,$A$17:$A$66,0)),0)</f>
        <v>0</v>
      </c>
      <c r="AF95" s="80">
        <f>IF(L95&gt;0,INDEX($D$17:$D$66,MATCH(L95,$A$17:$A$66,0)),0)</f>
        <v>0</v>
      </c>
      <c r="AG95" s="80">
        <f>IF(N95&gt;0,INDEX($D$17:$D$66,MATCH(N95,$A$17:$A$66,0)),0)</f>
        <v>0</v>
      </c>
      <c r="AH95" s="80">
        <f>IF(P95&gt;0,INDEX($D$17:$D$66,MATCH(P95,$A$17:$A$66,0)),0)</f>
        <v>0</v>
      </c>
      <c r="AI95" s="80">
        <f>IF(R95&gt;0,INDEX($D$17:$D$66,MATCH(R95,$A$17:$A$66,0)),0)</f>
        <v>0</v>
      </c>
    </row>
    <row r="96" spans="1:41" s="68" customFormat="1" ht="18.600000000000001" customHeight="1" thickBot="1" x14ac:dyDescent="0.25">
      <c r="A96" s="125"/>
      <c r="B96" s="150"/>
      <c r="C96" s="150"/>
      <c r="D96" s="150"/>
      <c r="E96" s="150"/>
      <c r="F96" s="150"/>
      <c r="G96" s="150"/>
      <c r="H96" s="150" t="str">
        <f>IF(H95&gt;0,INDEX($B$17:$B$66,MATCH(H95,$A$17:$A$66,0)),"")</f>
        <v/>
      </c>
      <c r="I96" s="150"/>
      <c r="J96" s="150" t="str">
        <f>IF(J95&gt;0,INDEX($B$17:$B$66,MATCH(J95,$A$17:$A$66,0)),"")</f>
        <v/>
      </c>
      <c r="K96" s="150"/>
      <c r="L96" s="150" t="str">
        <f>IF(L95&gt;0,INDEX($B$17:$B$66,MATCH(L95,$A$17:$A$66,0)),"")</f>
        <v/>
      </c>
      <c r="M96" s="150"/>
      <c r="N96" s="150" t="str">
        <f>IF(N95&gt;0,INDEX($B$17:$B$66,MATCH(N95,$A$17:$A$66,0)),"")</f>
        <v/>
      </c>
      <c r="O96" s="150"/>
      <c r="P96" s="150" t="str">
        <f>IF(P95&gt;0,INDEX($B$17:$B$66,MATCH(P95,$A$17:$A$66,0)),"")</f>
        <v/>
      </c>
      <c r="Q96" s="150"/>
      <c r="R96" s="150" t="str">
        <f>IF(R95&gt;0,INDEX($B$17:$B$66,MATCH(R95,$A$17:$A$66,0)),"")</f>
        <v/>
      </c>
      <c r="S96" s="150"/>
      <c r="T96" s="80"/>
      <c r="AB96" s="79" t="s">
        <v>43</v>
      </c>
      <c r="AC96" s="80" t="str">
        <f>IF(F95="","",IF(F95&lt;200,"①","②"))</f>
        <v/>
      </c>
      <c r="AD96" s="68">
        <f>IF(AD95=0,0,IF(AD95="男",1,2))</f>
        <v>0</v>
      </c>
      <c r="AE96" s="68">
        <f t="shared" ref="AE96" si="50">IF(AE95=0,0,IF(AE95="男",1,2))</f>
        <v>0</v>
      </c>
      <c r="AF96" s="68">
        <f t="shared" ref="AF96" si="51">IF(AF95=0,0,IF(AF95="男",1,2))</f>
        <v>0</v>
      </c>
      <c r="AG96" s="68">
        <f t="shared" ref="AG96" si="52">IF(AG95=0,0,IF(AG95="男",1,2))</f>
        <v>0</v>
      </c>
      <c r="AH96" s="68">
        <f t="shared" ref="AH96" si="53">IF(AH95=0,0,IF(AH95="男",1,2))</f>
        <v>0</v>
      </c>
      <c r="AI96" s="68">
        <f t="shared" ref="AI96" si="54">IF(AI95=0,0,IF(AI95="男",1,2))</f>
        <v>0</v>
      </c>
      <c r="AK96" s="68">
        <f>IF(E95="男",1,IF(E95="女",2,IF(E95="混合",1.5,0)))</f>
        <v>0</v>
      </c>
      <c r="AM96" s="68">
        <f>AK96*4</f>
        <v>0</v>
      </c>
      <c r="AN96" s="68">
        <f>SUM(AD96:AG96)</f>
        <v>0</v>
      </c>
      <c r="AO96" s="68">
        <f>AM96-AN96</f>
        <v>0</v>
      </c>
    </row>
    <row r="97" spans="1:41" s="68" customFormat="1" ht="18.600000000000001" customHeight="1" thickBot="1" x14ac:dyDescent="0.25">
      <c r="A97" s="125">
        <v>11</v>
      </c>
      <c r="B97" s="126"/>
      <c r="C97" s="126"/>
      <c r="D97" s="126"/>
      <c r="E97" s="75"/>
      <c r="F97" s="75" t="str">
        <f>IF(Y97&gt;0,SUM(V97:Y97),"")</f>
        <v/>
      </c>
      <c r="G97" s="77" t="str">
        <f>IF(B97="4×25m混合フリーリレー",AC98,AC97)</f>
        <v/>
      </c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7"/>
      <c r="T97" s="78">
        <f>400*(LEN(B97)&gt;5)</f>
        <v>0</v>
      </c>
      <c r="U97" s="68" t="str">
        <f>IF(AO98=0,"","性別エラー")</f>
        <v/>
      </c>
      <c r="V97" s="68">
        <f>IF(H97&gt;0,INDEX($G$17:$G$66,MATCH(H97,$A$17:$A$66,0)),0)</f>
        <v>0</v>
      </c>
      <c r="W97" s="68">
        <f>IF(J97&gt;0,INDEX($G$17:$G$66,MATCH(J97,$A$17:$A$66,0)),0)</f>
        <v>0</v>
      </c>
      <c r="X97" s="68">
        <f>IF(L97&gt;0,INDEX($G$17:$G$66,MATCH(L97,$A$17:$A$66,0)),0)</f>
        <v>0</v>
      </c>
      <c r="Y97" s="68">
        <f>IF(N97&gt;0,INDEX($G$17:$G$66,MATCH(N97,$A$17:$A$66,0)),0)</f>
        <v>0</v>
      </c>
      <c r="Z97" s="68">
        <f>IF(P97&gt;0,INDEX($G$17:$G$66,MATCH(P97,$A$17:$A$66,0)),0)</f>
        <v>0</v>
      </c>
      <c r="AA97" s="68">
        <f>IF(R97&gt;0,INDEX($G$17:$G$66,MATCH(R97,$A$17:$A$66,0)),0)</f>
        <v>0</v>
      </c>
      <c r="AB97" s="79" t="s">
        <v>42</v>
      </c>
      <c r="AC97" s="80" t="str">
        <f>IF(F97="","",IF(F97=72,"０①",IF(F97&lt;72,"０",MID("①①②③④⑤⑥⑥",INT(F97/40),1))))</f>
        <v/>
      </c>
      <c r="AD97" s="80">
        <f>IF(H97&gt;0,INDEX($D$17:$D$66,MATCH(H97,$A$17:$A$66,0)),0)</f>
        <v>0</v>
      </c>
      <c r="AE97" s="80">
        <f>IF(J97&gt;0,INDEX($D$17:$D$66,MATCH(J97,$A$17:$A$66,0)),0)</f>
        <v>0</v>
      </c>
      <c r="AF97" s="80">
        <f>IF(L97&gt;0,INDEX($D$17:$D$66,MATCH(L97,$A$17:$A$66,0)),0)</f>
        <v>0</v>
      </c>
      <c r="AG97" s="80">
        <f>IF(N97&gt;0,INDEX($D$17:$D$66,MATCH(N97,$A$17:$A$66,0)),0)</f>
        <v>0</v>
      </c>
      <c r="AH97" s="80">
        <f>IF(P97&gt;0,INDEX($D$17:$D$66,MATCH(P97,$A$17:$A$66,0)),0)</f>
        <v>0</v>
      </c>
      <c r="AI97" s="80">
        <f>IF(R97&gt;0,INDEX($D$17:$D$66,MATCH(R97,$A$17:$A$66,0)),0)</f>
        <v>0</v>
      </c>
    </row>
    <row r="98" spans="1:41" s="68" customFormat="1" ht="18.600000000000001" customHeight="1" thickBot="1" x14ac:dyDescent="0.25">
      <c r="A98" s="125"/>
      <c r="B98" s="150"/>
      <c r="C98" s="150"/>
      <c r="D98" s="150"/>
      <c r="E98" s="150"/>
      <c r="F98" s="150"/>
      <c r="G98" s="150"/>
      <c r="H98" s="150" t="str">
        <f>IF(H97&gt;0,INDEX($B$17:$B$66,MATCH(H97,$A$17:$A$66,0)),"")</f>
        <v/>
      </c>
      <c r="I98" s="150"/>
      <c r="J98" s="150" t="str">
        <f>IF(J97&gt;0,INDEX($B$17:$B$66,MATCH(J97,$A$17:$A$66,0)),"")</f>
        <v/>
      </c>
      <c r="K98" s="150"/>
      <c r="L98" s="150" t="str">
        <f>IF(L97&gt;0,INDEX($B$17:$B$66,MATCH(L97,$A$17:$A$66,0)),"")</f>
        <v/>
      </c>
      <c r="M98" s="150"/>
      <c r="N98" s="150" t="str">
        <f>IF(N97&gt;0,INDEX($B$17:$B$66,MATCH(N97,$A$17:$A$66,0)),"")</f>
        <v/>
      </c>
      <c r="O98" s="150"/>
      <c r="P98" s="150" t="str">
        <f>IF(P97&gt;0,INDEX($B$17:$B$66,MATCH(P97,$A$17:$A$66,0)),"")</f>
        <v/>
      </c>
      <c r="Q98" s="150"/>
      <c r="R98" s="150" t="str">
        <f>IF(R97&gt;0,INDEX($B$17:$B$66,MATCH(R97,$A$17:$A$66,0)),"")</f>
        <v/>
      </c>
      <c r="S98" s="150"/>
      <c r="T98" s="80"/>
      <c r="AB98" s="79" t="s">
        <v>43</v>
      </c>
      <c r="AC98" s="80" t="str">
        <f>IF(F97="","",IF(F97&lt;200,"①","②"))</f>
        <v/>
      </c>
      <c r="AD98" s="68">
        <f>IF(AD97=0,0,IF(AD97="男",1,2))</f>
        <v>0</v>
      </c>
      <c r="AE98" s="68">
        <f t="shared" ref="AE98" si="55">IF(AE97=0,0,IF(AE97="男",1,2))</f>
        <v>0</v>
      </c>
      <c r="AF98" s="68">
        <f t="shared" ref="AF98" si="56">IF(AF97=0,0,IF(AF97="男",1,2))</f>
        <v>0</v>
      </c>
      <c r="AG98" s="68">
        <f t="shared" ref="AG98" si="57">IF(AG97=0,0,IF(AG97="男",1,2))</f>
        <v>0</v>
      </c>
      <c r="AH98" s="68">
        <f t="shared" ref="AH98" si="58">IF(AH97=0,0,IF(AH97="男",1,2))</f>
        <v>0</v>
      </c>
      <c r="AI98" s="68">
        <f t="shared" ref="AI98" si="59">IF(AI97=0,0,IF(AI97="男",1,2))</f>
        <v>0</v>
      </c>
      <c r="AK98" s="68">
        <f>IF(E97="男",1,IF(E97="女",2,IF(E97="混合",1.5,0)))</f>
        <v>0</v>
      </c>
      <c r="AM98" s="68">
        <f>AK98*4</f>
        <v>0</v>
      </c>
      <c r="AN98" s="68">
        <f>SUM(AD98:AG98)</f>
        <v>0</v>
      </c>
      <c r="AO98" s="68">
        <f>AM98-AN98</f>
        <v>0</v>
      </c>
    </row>
    <row r="99" spans="1:41" s="68" customFormat="1" ht="18.600000000000001" customHeight="1" thickBot="1" x14ac:dyDescent="0.25">
      <c r="A99" s="125">
        <v>12</v>
      </c>
      <c r="B99" s="126"/>
      <c r="C99" s="126"/>
      <c r="D99" s="126"/>
      <c r="E99" s="75"/>
      <c r="F99" s="75" t="str">
        <f>IF(Y99&gt;0,SUM(V99:Y99),"")</f>
        <v/>
      </c>
      <c r="G99" s="77" t="str">
        <f>IF(B99="4×25m混合フリーリレー",AC100,AC99)</f>
        <v/>
      </c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7"/>
      <c r="T99" s="78">
        <f>400*(LEN(B99)&gt;5)</f>
        <v>0</v>
      </c>
      <c r="U99" s="68" t="str">
        <f>IF(AO100=0,"","性別エラー")</f>
        <v/>
      </c>
      <c r="V99" s="68">
        <f>IF(H99&gt;0,INDEX($G$17:$G$66,MATCH(H99,$A$17:$A$66,0)),0)</f>
        <v>0</v>
      </c>
      <c r="W99" s="68">
        <f>IF(J99&gt;0,INDEX($G$17:$G$66,MATCH(J99,$A$17:$A$66,0)),0)</f>
        <v>0</v>
      </c>
      <c r="X99" s="68">
        <f>IF(L99&gt;0,INDEX($G$17:$G$66,MATCH(L99,$A$17:$A$66,0)),0)</f>
        <v>0</v>
      </c>
      <c r="Y99" s="68">
        <f>IF(N99&gt;0,INDEX($G$17:$G$66,MATCH(N99,$A$17:$A$66,0)),0)</f>
        <v>0</v>
      </c>
      <c r="Z99" s="68">
        <f>IF(P99&gt;0,INDEX($G$17:$G$66,MATCH(P99,$A$17:$A$66,0)),0)</f>
        <v>0</v>
      </c>
      <c r="AA99" s="68">
        <f>IF(R99&gt;0,INDEX($G$17:$G$66,MATCH(R99,$A$17:$A$66,0)),0)</f>
        <v>0</v>
      </c>
      <c r="AB99" s="79" t="s">
        <v>42</v>
      </c>
      <c r="AC99" s="80" t="str">
        <f>IF(F99="","",IF(F99=72,"０①",IF(F99&lt;72,"０",MID("①①②③④⑤⑥⑥",INT(F99/40),1))))</f>
        <v/>
      </c>
      <c r="AD99" s="80">
        <f>IF(H99&gt;0,INDEX($D$17:$D$66,MATCH(H99,$A$17:$A$66,0)),0)</f>
        <v>0</v>
      </c>
      <c r="AE99" s="80">
        <f>IF(J99&gt;0,INDEX($D$17:$D$66,MATCH(J99,$A$17:$A$66,0)),0)</f>
        <v>0</v>
      </c>
      <c r="AF99" s="80">
        <f>IF(L99&gt;0,INDEX($D$17:$D$66,MATCH(L99,$A$17:$A$66,0)),0)</f>
        <v>0</v>
      </c>
      <c r="AG99" s="80">
        <f>IF(N99&gt;0,INDEX($D$17:$D$66,MATCH(N99,$A$17:$A$66,0)),0)</f>
        <v>0</v>
      </c>
      <c r="AH99" s="80">
        <f>IF(P99&gt;0,INDEX($D$17:$D$66,MATCH(P99,$A$17:$A$66,0)),0)</f>
        <v>0</v>
      </c>
      <c r="AI99" s="80">
        <f>IF(R99&gt;0,INDEX($D$17:$D$66,MATCH(R99,$A$17:$A$66,0)),0)</f>
        <v>0</v>
      </c>
    </row>
    <row r="100" spans="1:41" s="68" customFormat="1" ht="18.600000000000001" customHeight="1" thickBot="1" x14ac:dyDescent="0.25">
      <c r="A100" s="125"/>
      <c r="B100" s="150"/>
      <c r="C100" s="150"/>
      <c r="D100" s="150"/>
      <c r="E100" s="150"/>
      <c r="F100" s="150"/>
      <c r="G100" s="150"/>
      <c r="H100" s="150" t="str">
        <f>IF(H99&gt;0,INDEX($B$17:$B$66,MATCH(H99,$A$17:$A$66,0)),"")</f>
        <v/>
      </c>
      <c r="I100" s="150"/>
      <c r="J100" s="150" t="str">
        <f>IF(J99&gt;0,INDEX($B$17:$B$66,MATCH(J99,$A$17:$A$66,0)),"")</f>
        <v/>
      </c>
      <c r="K100" s="150"/>
      <c r="L100" s="150" t="str">
        <f>IF(L99&gt;0,INDEX($B$17:$B$66,MATCH(L99,$A$17:$A$66,0)),"")</f>
        <v/>
      </c>
      <c r="M100" s="150"/>
      <c r="N100" s="150" t="str">
        <f>IF(N99&gt;0,INDEX($B$17:$B$66,MATCH(N99,$A$17:$A$66,0)),"")</f>
        <v/>
      </c>
      <c r="O100" s="150"/>
      <c r="P100" s="150" t="str">
        <f>IF(P99&gt;0,INDEX($B$17:$B$66,MATCH(P99,$A$17:$A$66,0)),"")</f>
        <v/>
      </c>
      <c r="Q100" s="150"/>
      <c r="R100" s="150" t="str">
        <f>IF(R99&gt;0,INDEX($B$17:$B$66,MATCH(R99,$A$17:$A$66,0)),"")</f>
        <v/>
      </c>
      <c r="S100" s="150"/>
      <c r="T100" s="80"/>
      <c r="AB100" s="79" t="s">
        <v>43</v>
      </c>
      <c r="AC100" s="80" t="str">
        <f>IF(F99="","",IF(F99&lt;200,"①","②"))</f>
        <v/>
      </c>
      <c r="AD100" s="68">
        <f>IF(AD99=0,0,IF(AD99="男",1,2))</f>
        <v>0</v>
      </c>
      <c r="AE100" s="68">
        <f t="shared" ref="AE100" si="60">IF(AE99=0,0,IF(AE99="男",1,2))</f>
        <v>0</v>
      </c>
      <c r="AF100" s="68">
        <f t="shared" ref="AF100" si="61">IF(AF99=0,0,IF(AF99="男",1,2))</f>
        <v>0</v>
      </c>
      <c r="AG100" s="68">
        <f t="shared" ref="AG100" si="62">IF(AG99=0,0,IF(AG99="男",1,2))</f>
        <v>0</v>
      </c>
      <c r="AH100" s="68">
        <f t="shared" ref="AH100" si="63">IF(AH99=0,0,IF(AH99="男",1,2))</f>
        <v>0</v>
      </c>
      <c r="AI100" s="68">
        <f t="shared" ref="AI100" si="64">IF(AI99=0,0,IF(AI99="男",1,2))</f>
        <v>0</v>
      </c>
      <c r="AK100" s="68">
        <f>IF(E99="男",1,IF(E99="女",2,IF(E99="混合",1.5,0)))</f>
        <v>0</v>
      </c>
      <c r="AM100" s="68">
        <f>AK100*4</f>
        <v>0</v>
      </c>
      <c r="AN100" s="68">
        <f>SUM(AD100:AG100)</f>
        <v>0</v>
      </c>
      <c r="AO100" s="68">
        <f>AM100-AN100</f>
        <v>0</v>
      </c>
    </row>
    <row r="101" spans="1:41" s="68" customFormat="1" ht="18.600000000000001" customHeight="1" thickBot="1" x14ac:dyDescent="0.25">
      <c r="A101" s="125">
        <v>13</v>
      </c>
      <c r="B101" s="126"/>
      <c r="C101" s="126"/>
      <c r="D101" s="126"/>
      <c r="E101" s="75"/>
      <c r="F101" s="75" t="str">
        <f>IF(Y101&gt;0,SUM(V101:Y101),"")</f>
        <v/>
      </c>
      <c r="G101" s="77" t="str">
        <f>IF(B101="4×25m混合フリーリレー",AC102,AC101)</f>
        <v/>
      </c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7"/>
      <c r="T101" s="78">
        <f>400*(LEN(B101)&gt;5)</f>
        <v>0</v>
      </c>
      <c r="U101" s="68" t="str">
        <f>IF(AO102=0,"","性別エラー")</f>
        <v/>
      </c>
      <c r="V101" s="68">
        <f>IF(H101&gt;0,INDEX($G$17:$G$66,MATCH(H101,$A$17:$A$66,0)),0)</f>
        <v>0</v>
      </c>
      <c r="W101" s="68">
        <f>IF(J101&gt;0,INDEX($G$17:$G$66,MATCH(J101,$A$17:$A$66,0)),0)</f>
        <v>0</v>
      </c>
      <c r="X101" s="68">
        <f>IF(L101&gt;0,INDEX($G$17:$G$66,MATCH(L101,$A$17:$A$66,0)),0)</f>
        <v>0</v>
      </c>
      <c r="Y101" s="68">
        <f>IF(N101&gt;0,INDEX($G$17:$G$66,MATCH(N101,$A$17:$A$66,0)),0)</f>
        <v>0</v>
      </c>
      <c r="Z101" s="68">
        <f>IF(P101&gt;0,INDEX($G$17:$G$66,MATCH(P101,$A$17:$A$66,0)),0)</f>
        <v>0</v>
      </c>
      <c r="AA101" s="68">
        <f>IF(R101&gt;0,INDEX($G$17:$G$66,MATCH(R101,$A$17:$A$66,0)),0)</f>
        <v>0</v>
      </c>
      <c r="AB101" s="79" t="s">
        <v>42</v>
      </c>
      <c r="AC101" s="80" t="str">
        <f>IF(F101="","",IF(F101=72,"０①",IF(F101&lt;72,"０",MID("①①②③④⑤⑥⑥",INT(F101/40),1))))</f>
        <v/>
      </c>
      <c r="AD101" s="80">
        <f>IF(H101&gt;0,INDEX($D$17:$D$66,MATCH(H101,$A$17:$A$66,0)),0)</f>
        <v>0</v>
      </c>
      <c r="AE101" s="80">
        <f>IF(J101&gt;0,INDEX($D$17:$D$66,MATCH(J101,$A$17:$A$66,0)),0)</f>
        <v>0</v>
      </c>
      <c r="AF101" s="80">
        <f>IF(L101&gt;0,INDEX($D$17:$D$66,MATCH(L101,$A$17:$A$66,0)),0)</f>
        <v>0</v>
      </c>
      <c r="AG101" s="80">
        <f>IF(N101&gt;0,INDEX($D$17:$D$66,MATCH(N101,$A$17:$A$66,0)),0)</f>
        <v>0</v>
      </c>
      <c r="AH101" s="80">
        <f>IF(P101&gt;0,INDEX($D$17:$D$66,MATCH(P101,$A$17:$A$66,0)),0)</f>
        <v>0</v>
      </c>
      <c r="AI101" s="80">
        <f>IF(R101&gt;0,INDEX($D$17:$D$66,MATCH(R101,$A$17:$A$66,0)),0)</f>
        <v>0</v>
      </c>
    </row>
    <row r="102" spans="1:41" s="68" customFormat="1" ht="18.600000000000001" customHeight="1" thickBot="1" x14ac:dyDescent="0.25">
      <c r="A102" s="125"/>
      <c r="B102" s="150"/>
      <c r="C102" s="150"/>
      <c r="D102" s="150"/>
      <c r="E102" s="150"/>
      <c r="F102" s="150"/>
      <c r="G102" s="150"/>
      <c r="H102" s="150" t="str">
        <f>IF(H101&gt;0,INDEX($B$17:$B$66,MATCH(H101,$A$17:$A$66,0)),"")</f>
        <v/>
      </c>
      <c r="I102" s="150"/>
      <c r="J102" s="150" t="str">
        <f>IF(J101&gt;0,INDEX($B$17:$B$66,MATCH(J101,$A$17:$A$66,0)),"")</f>
        <v/>
      </c>
      <c r="K102" s="150"/>
      <c r="L102" s="150" t="str">
        <f>IF(L101&gt;0,INDEX($B$17:$B$66,MATCH(L101,$A$17:$A$66,0)),"")</f>
        <v/>
      </c>
      <c r="M102" s="150"/>
      <c r="N102" s="150" t="str">
        <f>IF(N101&gt;0,INDEX($B$17:$B$66,MATCH(N101,$A$17:$A$66,0)),"")</f>
        <v/>
      </c>
      <c r="O102" s="150"/>
      <c r="P102" s="150" t="str">
        <f>IF(P101&gt;0,INDEX($B$17:$B$66,MATCH(P101,$A$17:$A$66,0)),"")</f>
        <v/>
      </c>
      <c r="Q102" s="150"/>
      <c r="R102" s="150" t="str">
        <f>IF(R101&gt;0,INDEX($B$17:$B$66,MATCH(R101,$A$17:$A$66,0)),"")</f>
        <v/>
      </c>
      <c r="S102" s="150"/>
      <c r="T102" s="80"/>
      <c r="AB102" s="79" t="s">
        <v>43</v>
      </c>
      <c r="AC102" s="80" t="str">
        <f>IF(F101="","",IF(F101&lt;200,"①","②"))</f>
        <v/>
      </c>
      <c r="AD102" s="68">
        <f>IF(AD101=0,0,IF(AD101="男",1,2))</f>
        <v>0</v>
      </c>
      <c r="AE102" s="68">
        <f t="shared" ref="AE102" si="65">IF(AE101=0,0,IF(AE101="男",1,2))</f>
        <v>0</v>
      </c>
      <c r="AF102" s="68">
        <f t="shared" ref="AF102" si="66">IF(AF101=0,0,IF(AF101="男",1,2))</f>
        <v>0</v>
      </c>
      <c r="AG102" s="68">
        <f t="shared" ref="AG102" si="67">IF(AG101=0,0,IF(AG101="男",1,2))</f>
        <v>0</v>
      </c>
      <c r="AH102" s="68">
        <f t="shared" ref="AH102" si="68">IF(AH101=0,0,IF(AH101="男",1,2))</f>
        <v>0</v>
      </c>
      <c r="AI102" s="68">
        <f t="shared" ref="AI102" si="69">IF(AI101=0,0,IF(AI101="男",1,2))</f>
        <v>0</v>
      </c>
      <c r="AK102" s="68">
        <f>IF(E101="男",1,IF(E101="女",2,IF(E101="混合",1.5,0)))</f>
        <v>0</v>
      </c>
      <c r="AM102" s="68">
        <f>AK102*4</f>
        <v>0</v>
      </c>
      <c r="AN102" s="68">
        <f>SUM(AD102:AG102)</f>
        <v>0</v>
      </c>
      <c r="AO102" s="68">
        <f>AM102-AN102</f>
        <v>0</v>
      </c>
    </row>
    <row r="103" spans="1:41" s="68" customFormat="1" ht="18.600000000000001" customHeight="1" thickBot="1" x14ac:dyDescent="0.25">
      <c r="A103" s="125">
        <v>14</v>
      </c>
      <c r="B103" s="126"/>
      <c r="C103" s="126"/>
      <c r="D103" s="126"/>
      <c r="E103" s="75"/>
      <c r="F103" s="75" t="str">
        <f>IF(Y103&gt;0,SUM(V103:Y103),"")</f>
        <v/>
      </c>
      <c r="G103" s="77" t="str">
        <f>IF(B103="4×25m混合フリーリレー",AC104,AC103)</f>
        <v/>
      </c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7"/>
      <c r="T103" s="78">
        <f>400*(LEN(B103)&gt;5)</f>
        <v>0</v>
      </c>
      <c r="U103" s="68" t="str">
        <f>IF(AO104=0,"","性別エラー")</f>
        <v/>
      </c>
      <c r="V103" s="68">
        <f>IF(H103&gt;0,INDEX($G$17:$G$66,MATCH(H103,$A$17:$A$66,0)),0)</f>
        <v>0</v>
      </c>
      <c r="W103" s="68">
        <f>IF(J103&gt;0,INDEX($G$17:$G$66,MATCH(J103,$A$17:$A$66,0)),0)</f>
        <v>0</v>
      </c>
      <c r="X103" s="68">
        <f>IF(L103&gt;0,INDEX($G$17:$G$66,MATCH(L103,$A$17:$A$66,0)),0)</f>
        <v>0</v>
      </c>
      <c r="Y103" s="68">
        <f>IF(N103&gt;0,INDEX($G$17:$G$66,MATCH(N103,$A$17:$A$66,0)),0)</f>
        <v>0</v>
      </c>
      <c r="Z103" s="68">
        <f>IF(P103&gt;0,INDEX($G$17:$G$66,MATCH(P103,$A$17:$A$66,0)),0)</f>
        <v>0</v>
      </c>
      <c r="AA103" s="68">
        <f>IF(R103&gt;0,INDEX($G$17:$G$66,MATCH(R103,$A$17:$A$66,0)),0)</f>
        <v>0</v>
      </c>
      <c r="AB103" s="79" t="s">
        <v>42</v>
      </c>
      <c r="AC103" s="80" t="str">
        <f>IF(F103="","",IF(F103=72,"０①",IF(F103&lt;72,"０",MID("①①②③④⑤⑥⑥",INT(F103/40),1))))</f>
        <v/>
      </c>
      <c r="AD103" s="80">
        <f>IF(H103&gt;0,INDEX($D$17:$D$66,MATCH(H103,$A$17:$A$66,0)),0)</f>
        <v>0</v>
      </c>
      <c r="AE103" s="80">
        <f>IF(J103&gt;0,INDEX($D$17:$D$66,MATCH(J103,$A$17:$A$66,0)),0)</f>
        <v>0</v>
      </c>
      <c r="AF103" s="80">
        <f>IF(L103&gt;0,INDEX($D$17:$D$66,MATCH(L103,$A$17:$A$66,0)),0)</f>
        <v>0</v>
      </c>
      <c r="AG103" s="80">
        <f>IF(N103&gt;0,INDEX($D$17:$D$66,MATCH(N103,$A$17:$A$66,0)),0)</f>
        <v>0</v>
      </c>
      <c r="AH103" s="80">
        <f>IF(P103&gt;0,INDEX($D$17:$D$66,MATCH(P103,$A$17:$A$66,0)),0)</f>
        <v>0</v>
      </c>
      <c r="AI103" s="80">
        <f>IF(R103&gt;0,INDEX($D$17:$D$66,MATCH(R103,$A$17:$A$66,0)),0)</f>
        <v>0</v>
      </c>
    </row>
    <row r="104" spans="1:41" s="68" customFormat="1" ht="18.600000000000001" customHeight="1" thickBot="1" x14ac:dyDescent="0.25">
      <c r="A104" s="125"/>
      <c r="B104" s="150"/>
      <c r="C104" s="150"/>
      <c r="D104" s="150"/>
      <c r="E104" s="150"/>
      <c r="F104" s="150"/>
      <c r="G104" s="150"/>
      <c r="H104" s="150" t="str">
        <f>IF(H103&gt;0,INDEX($B$17:$B$66,MATCH(H103,$A$17:$A$66,0)),"")</f>
        <v/>
      </c>
      <c r="I104" s="150"/>
      <c r="J104" s="150" t="str">
        <f>IF(J103&gt;0,INDEX($B$17:$B$66,MATCH(J103,$A$17:$A$66,0)),"")</f>
        <v/>
      </c>
      <c r="K104" s="150"/>
      <c r="L104" s="150" t="str">
        <f>IF(L103&gt;0,INDEX($B$17:$B$66,MATCH(L103,$A$17:$A$66,0)),"")</f>
        <v/>
      </c>
      <c r="M104" s="150"/>
      <c r="N104" s="150" t="str">
        <f>IF(N103&gt;0,INDEX($B$17:$B$66,MATCH(N103,$A$17:$A$66,0)),"")</f>
        <v/>
      </c>
      <c r="O104" s="150"/>
      <c r="P104" s="150" t="str">
        <f>IF(P103&gt;0,INDEX($B$17:$B$66,MATCH(P103,$A$17:$A$66,0)),"")</f>
        <v/>
      </c>
      <c r="Q104" s="150"/>
      <c r="R104" s="150" t="str">
        <f>IF(R103&gt;0,INDEX($B$17:$B$66,MATCH(R103,$A$17:$A$66,0)),"")</f>
        <v/>
      </c>
      <c r="S104" s="150"/>
      <c r="T104" s="80"/>
      <c r="AB104" s="79" t="s">
        <v>43</v>
      </c>
      <c r="AC104" s="80" t="str">
        <f>IF(F103="","",IF(F103&lt;200,"①","②"))</f>
        <v/>
      </c>
      <c r="AD104" s="68">
        <f>IF(AD103=0,0,IF(AD103="男",1,2))</f>
        <v>0</v>
      </c>
      <c r="AE104" s="68">
        <f t="shared" ref="AE104" si="70">IF(AE103=0,0,IF(AE103="男",1,2))</f>
        <v>0</v>
      </c>
      <c r="AF104" s="68">
        <f t="shared" ref="AF104" si="71">IF(AF103=0,0,IF(AF103="男",1,2))</f>
        <v>0</v>
      </c>
      <c r="AG104" s="68">
        <f t="shared" ref="AG104" si="72">IF(AG103=0,0,IF(AG103="男",1,2))</f>
        <v>0</v>
      </c>
      <c r="AH104" s="68">
        <f t="shared" ref="AH104" si="73">IF(AH103=0,0,IF(AH103="男",1,2))</f>
        <v>0</v>
      </c>
      <c r="AI104" s="68">
        <f t="shared" ref="AI104" si="74">IF(AI103=0,0,IF(AI103="男",1,2))</f>
        <v>0</v>
      </c>
      <c r="AK104" s="68">
        <f>IF(E103="男",1,IF(E103="女",2,IF(E103="混合",1.5,0)))</f>
        <v>0</v>
      </c>
      <c r="AM104" s="68">
        <f>AK104*4</f>
        <v>0</v>
      </c>
      <c r="AN104" s="68">
        <f>SUM(AD104:AG104)</f>
        <v>0</v>
      </c>
      <c r="AO104" s="68">
        <f>AM104-AN104</f>
        <v>0</v>
      </c>
    </row>
    <row r="105" spans="1:41" s="68" customFormat="1" ht="18.600000000000001" customHeight="1" thickBot="1" x14ac:dyDescent="0.25">
      <c r="A105" s="125">
        <v>15</v>
      </c>
      <c r="B105" s="126"/>
      <c r="C105" s="126"/>
      <c r="D105" s="126"/>
      <c r="E105" s="75"/>
      <c r="F105" s="75" t="str">
        <f>IF(Y105&gt;0,SUM(V105:Y105),"")</f>
        <v/>
      </c>
      <c r="G105" s="77" t="str">
        <f>IF(B105="4×25m混合フリーリレー",AC106,AC105)</f>
        <v/>
      </c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7"/>
      <c r="T105" s="78">
        <f>400*(LEN(B105)&gt;5)</f>
        <v>0</v>
      </c>
      <c r="U105" s="68" t="str">
        <f>IF(AO106=0,"","性別エラー")</f>
        <v/>
      </c>
      <c r="V105" s="68">
        <f>IF(H105&gt;0,INDEX($G$17:$G$66,MATCH(H105,$A$17:$A$66,0)),0)</f>
        <v>0</v>
      </c>
      <c r="W105" s="68">
        <f>IF(J105&gt;0,INDEX($G$17:$G$66,MATCH(J105,$A$17:$A$66,0)),0)</f>
        <v>0</v>
      </c>
      <c r="X105" s="68">
        <f>IF(L105&gt;0,INDEX($G$17:$G$66,MATCH(L105,$A$17:$A$66,0)),0)</f>
        <v>0</v>
      </c>
      <c r="Y105" s="68">
        <f>IF(N105&gt;0,INDEX($G$17:$G$66,MATCH(N105,$A$17:$A$66,0)),0)</f>
        <v>0</v>
      </c>
      <c r="Z105" s="68">
        <f>IF(P105&gt;0,INDEX($G$17:$G$66,MATCH(P105,$A$17:$A$66,0)),0)</f>
        <v>0</v>
      </c>
      <c r="AA105" s="68">
        <f>IF(R105&gt;0,INDEX($G$17:$G$66,MATCH(R105,$A$17:$A$66,0)),0)</f>
        <v>0</v>
      </c>
      <c r="AB105" s="79" t="s">
        <v>42</v>
      </c>
      <c r="AC105" s="80" t="str">
        <f>IF(F105="","",IF(F105=72,"０①",IF(F105&lt;72,"０",MID("①①②③④⑤⑥⑥",INT(F105/40),1))))</f>
        <v/>
      </c>
      <c r="AD105" s="80">
        <f>IF(H105&gt;0,INDEX($D$17:$D$66,MATCH(H105,$A$17:$A$66,0)),0)</f>
        <v>0</v>
      </c>
      <c r="AE105" s="80">
        <f>IF(J105&gt;0,INDEX($D$17:$D$66,MATCH(J105,$A$17:$A$66,0)),0)</f>
        <v>0</v>
      </c>
      <c r="AF105" s="80">
        <f>IF(L105&gt;0,INDEX($D$17:$D$66,MATCH(L105,$A$17:$A$66,0)),0)</f>
        <v>0</v>
      </c>
      <c r="AG105" s="80">
        <f>IF(N105&gt;0,INDEX($D$17:$D$66,MATCH(N105,$A$17:$A$66,0)),0)</f>
        <v>0</v>
      </c>
      <c r="AH105" s="80">
        <f>IF(P105&gt;0,INDEX($D$17:$D$66,MATCH(P105,$A$17:$A$66,0)),0)</f>
        <v>0</v>
      </c>
      <c r="AI105" s="80">
        <f>IF(R105&gt;0,INDEX($D$17:$D$66,MATCH(R105,$A$17:$A$66,0)),0)</f>
        <v>0</v>
      </c>
    </row>
    <row r="106" spans="1:41" s="68" customFormat="1" ht="18.600000000000001" customHeight="1" thickBot="1" x14ac:dyDescent="0.25">
      <c r="A106" s="125"/>
      <c r="B106" s="150"/>
      <c r="C106" s="150"/>
      <c r="D106" s="150"/>
      <c r="E106" s="150"/>
      <c r="F106" s="150"/>
      <c r="G106" s="150"/>
      <c r="H106" s="150" t="str">
        <f>IF(H105&gt;0,INDEX($B$17:$B$66,MATCH(H105,$A$17:$A$66,0)),"")</f>
        <v/>
      </c>
      <c r="I106" s="150"/>
      <c r="J106" s="150" t="str">
        <f>IF(J105&gt;0,INDEX($B$17:$B$66,MATCH(J105,$A$17:$A$66,0)),"")</f>
        <v/>
      </c>
      <c r="K106" s="150"/>
      <c r="L106" s="150" t="str">
        <f>IF(L105&gt;0,INDEX($B$17:$B$66,MATCH(L105,$A$17:$A$66,0)),"")</f>
        <v/>
      </c>
      <c r="M106" s="150"/>
      <c r="N106" s="150" t="str">
        <f>IF(N105&gt;0,INDEX($B$17:$B$66,MATCH(N105,$A$17:$A$66,0)),"")</f>
        <v/>
      </c>
      <c r="O106" s="150"/>
      <c r="P106" s="150" t="str">
        <f>IF(P105&gt;0,INDEX($B$17:$B$66,MATCH(P105,$A$17:$A$66,0)),"")</f>
        <v/>
      </c>
      <c r="Q106" s="150"/>
      <c r="R106" s="150" t="str">
        <f>IF(R105&gt;0,INDEX($B$17:$B$66,MATCH(R105,$A$17:$A$66,0)),"")</f>
        <v/>
      </c>
      <c r="S106" s="150"/>
      <c r="T106" s="80"/>
      <c r="AB106" s="79" t="s">
        <v>43</v>
      </c>
      <c r="AC106" s="80" t="str">
        <f>IF(F105="","",IF(F105&lt;200,"①","②"))</f>
        <v/>
      </c>
      <c r="AD106" s="68">
        <f>IF(AD105=0,0,IF(AD105="男",1,2))</f>
        <v>0</v>
      </c>
      <c r="AE106" s="68">
        <f t="shared" ref="AE106" si="75">IF(AE105=0,0,IF(AE105="男",1,2))</f>
        <v>0</v>
      </c>
      <c r="AF106" s="68">
        <f t="shared" ref="AF106" si="76">IF(AF105=0,0,IF(AF105="男",1,2))</f>
        <v>0</v>
      </c>
      <c r="AG106" s="68">
        <f t="shared" ref="AG106" si="77">IF(AG105=0,0,IF(AG105="男",1,2))</f>
        <v>0</v>
      </c>
      <c r="AH106" s="68">
        <f t="shared" ref="AH106" si="78">IF(AH105=0,0,IF(AH105="男",1,2))</f>
        <v>0</v>
      </c>
      <c r="AI106" s="68">
        <f t="shared" ref="AI106" si="79">IF(AI105=0,0,IF(AI105="男",1,2))</f>
        <v>0</v>
      </c>
      <c r="AK106" s="68">
        <f>IF(E105="男",1,IF(E105="女",2,IF(E105="混合",1.5,0)))</f>
        <v>0</v>
      </c>
      <c r="AM106" s="68">
        <f>AK106*4</f>
        <v>0</v>
      </c>
      <c r="AN106" s="68">
        <f>SUM(AD106:AG106)</f>
        <v>0</v>
      </c>
      <c r="AO106" s="68">
        <f>AM106-AN106</f>
        <v>0</v>
      </c>
    </row>
    <row r="107" spans="1:41" s="68" customFormat="1" ht="18.600000000000001" customHeight="1" thickBot="1" x14ac:dyDescent="0.25">
      <c r="A107" s="125">
        <v>16</v>
      </c>
      <c r="B107" s="126"/>
      <c r="C107" s="126"/>
      <c r="D107" s="126"/>
      <c r="E107" s="75"/>
      <c r="F107" s="75" t="str">
        <f>IF(Y107&gt;0,SUM(V107:Y107),"")</f>
        <v/>
      </c>
      <c r="G107" s="77" t="str">
        <f>IF(B107="4×25m混合フリーリレー",AC108,AC107)</f>
        <v/>
      </c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7"/>
      <c r="T107" s="78">
        <f>400*(LEN(B107)&gt;5)</f>
        <v>0</v>
      </c>
      <c r="U107" s="68" t="str">
        <f>IF(AO108=0,"","性別エラー")</f>
        <v/>
      </c>
      <c r="V107" s="68">
        <f>IF(H107&gt;0,INDEX($G$17:$G$66,MATCH(H107,$A$17:$A$66,0)),0)</f>
        <v>0</v>
      </c>
      <c r="W107" s="68">
        <f>IF(J107&gt;0,INDEX($G$17:$G$66,MATCH(J107,$A$17:$A$66,0)),0)</f>
        <v>0</v>
      </c>
      <c r="X107" s="68">
        <f>IF(L107&gt;0,INDEX($G$17:$G$66,MATCH(L107,$A$17:$A$66,0)),0)</f>
        <v>0</v>
      </c>
      <c r="Y107" s="68">
        <f>IF(N107&gt;0,INDEX($G$17:$G$66,MATCH(N107,$A$17:$A$66,0)),0)</f>
        <v>0</v>
      </c>
      <c r="Z107" s="68">
        <f>IF(P107&gt;0,INDEX($G$17:$G$66,MATCH(P107,$A$17:$A$66,0)),0)</f>
        <v>0</v>
      </c>
      <c r="AA107" s="68">
        <f>IF(R107&gt;0,INDEX($G$17:$G$66,MATCH(R107,$A$17:$A$66,0)),0)</f>
        <v>0</v>
      </c>
      <c r="AB107" s="79" t="s">
        <v>42</v>
      </c>
      <c r="AC107" s="80" t="str">
        <f>IF(F107="","",IF(F107=72,"０①",IF(F107&lt;72,"０",MID("①①②③④⑤⑥⑥",INT(F107/40),1))))</f>
        <v/>
      </c>
      <c r="AD107" s="80">
        <f>IF(H107&gt;0,INDEX($D$17:$D$66,MATCH(H107,$A$17:$A$66,0)),0)</f>
        <v>0</v>
      </c>
      <c r="AE107" s="80">
        <f>IF(J107&gt;0,INDEX($D$17:$D$66,MATCH(J107,$A$17:$A$66,0)),0)</f>
        <v>0</v>
      </c>
      <c r="AF107" s="80">
        <f>IF(L107&gt;0,INDEX($D$17:$D$66,MATCH(L107,$A$17:$A$66,0)),0)</f>
        <v>0</v>
      </c>
      <c r="AG107" s="80">
        <f>IF(N107&gt;0,INDEX($D$17:$D$66,MATCH(N107,$A$17:$A$66,0)),0)</f>
        <v>0</v>
      </c>
      <c r="AH107" s="80">
        <f>IF(P107&gt;0,INDEX($D$17:$D$66,MATCH(P107,$A$17:$A$66,0)),0)</f>
        <v>0</v>
      </c>
      <c r="AI107" s="80">
        <f>IF(R107&gt;0,INDEX($D$17:$D$66,MATCH(R107,$A$17:$A$66,0)),0)</f>
        <v>0</v>
      </c>
    </row>
    <row r="108" spans="1:41" s="68" customFormat="1" ht="18.600000000000001" customHeight="1" thickBot="1" x14ac:dyDescent="0.25">
      <c r="A108" s="125"/>
      <c r="B108" s="150"/>
      <c r="C108" s="150"/>
      <c r="D108" s="150"/>
      <c r="E108" s="150"/>
      <c r="F108" s="150"/>
      <c r="G108" s="150"/>
      <c r="H108" s="150" t="str">
        <f>IF(H107&gt;0,INDEX($B$17:$B$66,MATCH(H107,$A$17:$A$66,0)),"")</f>
        <v/>
      </c>
      <c r="I108" s="150"/>
      <c r="J108" s="150" t="str">
        <f>IF(J107&gt;0,INDEX($B$17:$B$66,MATCH(J107,$A$17:$A$66,0)),"")</f>
        <v/>
      </c>
      <c r="K108" s="150"/>
      <c r="L108" s="150" t="str">
        <f>IF(L107&gt;0,INDEX($B$17:$B$66,MATCH(L107,$A$17:$A$66,0)),"")</f>
        <v/>
      </c>
      <c r="M108" s="150"/>
      <c r="N108" s="150" t="str">
        <f>IF(N107&gt;0,INDEX($B$17:$B$66,MATCH(N107,$A$17:$A$66,0)),"")</f>
        <v/>
      </c>
      <c r="O108" s="150"/>
      <c r="P108" s="150" t="str">
        <f>IF(P107&gt;0,INDEX($B$17:$B$66,MATCH(P107,$A$17:$A$66,0)),"")</f>
        <v/>
      </c>
      <c r="Q108" s="150"/>
      <c r="R108" s="150" t="str">
        <f>IF(R107&gt;0,INDEX($B$17:$B$66,MATCH(R107,$A$17:$A$66,0)),"")</f>
        <v/>
      </c>
      <c r="S108" s="150"/>
      <c r="T108" s="80"/>
      <c r="AB108" s="79" t="s">
        <v>43</v>
      </c>
      <c r="AC108" s="80" t="str">
        <f>IF(F107="","",IF(F107&lt;200,"①","②"))</f>
        <v/>
      </c>
      <c r="AD108" s="68">
        <f>IF(AD107=0,0,IF(AD107="男",1,2))</f>
        <v>0</v>
      </c>
      <c r="AE108" s="68">
        <f t="shared" ref="AE108" si="80">IF(AE107=0,0,IF(AE107="男",1,2))</f>
        <v>0</v>
      </c>
      <c r="AF108" s="68">
        <f t="shared" ref="AF108" si="81">IF(AF107=0,0,IF(AF107="男",1,2))</f>
        <v>0</v>
      </c>
      <c r="AG108" s="68">
        <f t="shared" ref="AG108" si="82">IF(AG107=0,0,IF(AG107="男",1,2))</f>
        <v>0</v>
      </c>
      <c r="AH108" s="68">
        <f t="shared" ref="AH108" si="83">IF(AH107=0,0,IF(AH107="男",1,2))</f>
        <v>0</v>
      </c>
      <c r="AI108" s="68">
        <f t="shared" ref="AI108" si="84">IF(AI107=0,0,IF(AI107="男",1,2))</f>
        <v>0</v>
      </c>
      <c r="AK108" s="68">
        <f>IF(E107="男",1,IF(E107="女",2,IF(E107="混合",1.5,0)))</f>
        <v>0</v>
      </c>
      <c r="AM108" s="68">
        <f>AK108*4</f>
        <v>0</v>
      </c>
      <c r="AN108" s="68">
        <f>SUM(AD108:AG108)</f>
        <v>0</v>
      </c>
      <c r="AO108" s="68">
        <f>AM108-AN108</f>
        <v>0</v>
      </c>
    </row>
    <row r="109" spans="1:41" s="68" customFormat="1" ht="18.600000000000001" customHeight="1" thickBot="1" x14ac:dyDescent="0.25">
      <c r="A109" s="125">
        <v>17</v>
      </c>
      <c r="B109" s="126"/>
      <c r="C109" s="126"/>
      <c r="D109" s="126"/>
      <c r="E109" s="75"/>
      <c r="F109" s="75" t="str">
        <f>IF(Y109&gt;0,SUM(V109:Y109),"")</f>
        <v/>
      </c>
      <c r="G109" s="77" t="str">
        <f>IF(B109="4×25m混合フリーリレー",AC110,AC109)</f>
        <v/>
      </c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7"/>
      <c r="T109" s="78">
        <f>400*(LEN(B109)&gt;5)</f>
        <v>0</v>
      </c>
      <c r="U109" s="68" t="str">
        <f>IF(AO110=0,"","性別エラー")</f>
        <v/>
      </c>
      <c r="V109" s="68">
        <f>IF(H109&gt;0,INDEX($G$17:$G$66,MATCH(H109,$A$17:$A$66,0)),0)</f>
        <v>0</v>
      </c>
      <c r="W109" s="68">
        <f>IF(J109&gt;0,INDEX($G$17:$G$66,MATCH(J109,$A$17:$A$66,0)),0)</f>
        <v>0</v>
      </c>
      <c r="X109" s="68">
        <f>IF(L109&gt;0,INDEX($G$17:$G$66,MATCH(L109,$A$17:$A$66,0)),0)</f>
        <v>0</v>
      </c>
      <c r="Y109" s="68">
        <f>IF(N109&gt;0,INDEX($G$17:$G$66,MATCH(N109,$A$17:$A$66,0)),0)</f>
        <v>0</v>
      </c>
      <c r="Z109" s="68">
        <f>IF(P109&gt;0,INDEX($G$17:$G$66,MATCH(P109,$A$17:$A$66,0)),0)</f>
        <v>0</v>
      </c>
      <c r="AA109" s="68">
        <f>IF(R109&gt;0,INDEX($G$17:$G$66,MATCH(R109,$A$17:$A$66,0)),0)</f>
        <v>0</v>
      </c>
      <c r="AB109" s="79" t="s">
        <v>42</v>
      </c>
      <c r="AC109" s="80" t="str">
        <f>IF(F109="","",IF(F109=72,"０①",IF(F109&lt;72,"０",MID("①①②③④⑤⑥⑥",INT(F109/40),1))))</f>
        <v/>
      </c>
      <c r="AD109" s="80">
        <f>IF(H109&gt;0,INDEX($D$17:$D$66,MATCH(H109,$A$17:$A$66,0)),0)</f>
        <v>0</v>
      </c>
      <c r="AE109" s="80">
        <f>IF(J109&gt;0,INDEX($D$17:$D$66,MATCH(J109,$A$17:$A$66,0)),0)</f>
        <v>0</v>
      </c>
      <c r="AF109" s="80">
        <f>IF(L109&gt;0,INDEX($D$17:$D$66,MATCH(L109,$A$17:$A$66,0)),0)</f>
        <v>0</v>
      </c>
      <c r="AG109" s="80">
        <f>IF(N109&gt;0,INDEX($D$17:$D$66,MATCH(N109,$A$17:$A$66,0)),0)</f>
        <v>0</v>
      </c>
      <c r="AH109" s="80">
        <f>IF(P109&gt;0,INDEX($D$17:$D$66,MATCH(P109,$A$17:$A$66,0)),0)</f>
        <v>0</v>
      </c>
      <c r="AI109" s="80">
        <f>IF(R109&gt;0,INDEX($D$17:$D$66,MATCH(R109,$A$17:$A$66,0)),0)</f>
        <v>0</v>
      </c>
    </row>
    <row r="110" spans="1:41" s="68" customFormat="1" ht="18.600000000000001" customHeight="1" thickBot="1" x14ac:dyDescent="0.25">
      <c r="A110" s="125"/>
      <c r="B110" s="150"/>
      <c r="C110" s="150"/>
      <c r="D110" s="150"/>
      <c r="E110" s="150"/>
      <c r="F110" s="150"/>
      <c r="G110" s="150"/>
      <c r="H110" s="150" t="str">
        <f>IF(H109&gt;0,INDEX($B$17:$B$66,MATCH(H109,$A$17:$A$66,0)),"")</f>
        <v/>
      </c>
      <c r="I110" s="150"/>
      <c r="J110" s="150" t="str">
        <f>IF(J109&gt;0,INDEX($B$17:$B$66,MATCH(J109,$A$17:$A$66,0)),"")</f>
        <v/>
      </c>
      <c r="K110" s="150"/>
      <c r="L110" s="150" t="str">
        <f>IF(L109&gt;0,INDEX($B$17:$B$66,MATCH(L109,$A$17:$A$66,0)),"")</f>
        <v/>
      </c>
      <c r="M110" s="150"/>
      <c r="N110" s="150" t="str">
        <f>IF(N109&gt;0,INDEX($B$17:$B$66,MATCH(N109,$A$17:$A$66,0)),"")</f>
        <v/>
      </c>
      <c r="O110" s="150"/>
      <c r="P110" s="150" t="str">
        <f>IF(P109&gt;0,INDEX($B$17:$B$66,MATCH(P109,$A$17:$A$66,0)),"")</f>
        <v/>
      </c>
      <c r="Q110" s="150"/>
      <c r="R110" s="150" t="str">
        <f>IF(R109&gt;0,INDEX($B$17:$B$66,MATCH(R109,$A$17:$A$66,0)),"")</f>
        <v/>
      </c>
      <c r="S110" s="150"/>
      <c r="T110" s="80"/>
      <c r="AB110" s="79" t="s">
        <v>43</v>
      </c>
      <c r="AC110" s="80" t="str">
        <f>IF(F109="","",IF(F109&lt;200,"①","②"))</f>
        <v/>
      </c>
      <c r="AD110" s="68">
        <f>IF(AD109=0,0,IF(AD109="男",1,2))</f>
        <v>0</v>
      </c>
      <c r="AE110" s="68">
        <f t="shared" ref="AE110" si="85">IF(AE109=0,0,IF(AE109="男",1,2))</f>
        <v>0</v>
      </c>
      <c r="AF110" s="68">
        <f t="shared" ref="AF110" si="86">IF(AF109=0,0,IF(AF109="男",1,2))</f>
        <v>0</v>
      </c>
      <c r="AG110" s="68">
        <f t="shared" ref="AG110" si="87">IF(AG109=0,0,IF(AG109="男",1,2))</f>
        <v>0</v>
      </c>
      <c r="AH110" s="68">
        <f t="shared" ref="AH110" si="88">IF(AH109=0,0,IF(AH109="男",1,2))</f>
        <v>0</v>
      </c>
      <c r="AI110" s="68">
        <f t="shared" ref="AI110" si="89">IF(AI109=0,0,IF(AI109="男",1,2))</f>
        <v>0</v>
      </c>
      <c r="AK110" s="68">
        <f>IF(E109="男",1,IF(E109="女",2,IF(E109="混合",1.5,0)))</f>
        <v>0</v>
      </c>
      <c r="AM110" s="68">
        <f>AK110*4</f>
        <v>0</v>
      </c>
      <c r="AN110" s="68">
        <f>SUM(AD110:AG110)</f>
        <v>0</v>
      </c>
      <c r="AO110" s="68">
        <f>AM110-AN110</f>
        <v>0</v>
      </c>
    </row>
    <row r="111" spans="1:41" s="68" customFormat="1" ht="18.600000000000001" customHeight="1" thickBot="1" x14ac:dyDescent="0.25">
      <c r="A111" s="125">
        <v>18</v>
      </c>
      <c r="B111" s="126"/>
      <c r="C111" s="126"/>
      <c r="D111" s="126"/>
      <c r="E111" s="75"/>
      <c r="F111" s="75" t="str">
        <f>IF(Y111&gt;0,SUM(V111:Y111),"")</f>
        <v/>
      </c>
      <c r="G111" s="77" t="str">
        <f>IF(B111="4×25m混合フリーリレー",AC112,AC111)</f>
        <v/>
      </c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7"/>
      <c r="T111" s="78">
        <f>400*(LEN(B111)&gt;5)</f>
        <v>0</v>
      </c>
      <c r="U111" s="68" t="str">
        <f>IF(AO112=0,"","性別エラー")</f>
        <v/>
      </c>
      <c r="V111" s="68">
        <f>IF(H111&gt;0,INDEX($G$17:$G$66,MATCH(H111,$A$17:$A$66,0)),0)</f>
        <v>0</v>
      </c>
      <c r="W111" s="68">
        <f>IF(J111&gt;0,INDEX($G$17:$G$66,MATCH(J111,$A$17:$A$66,0)),0)</f>
        <v>0</v>
      </c>
      <c r="X111" s="68">
        <f>IF(L111&gt;0,INDEX($G$17:$G$66,MATCH(L111,$A$17:$A$66,0)),0)</f>
        <v>0</v>
      </c>
      <c r="Y111" s="68">
        <f>IF(N111&gt;0,INDEX($G$17:$G$66,MATCH(N111,$A$17:$A$66,0)),0)</f>
        <v>0</v>
      </c>
      <c r="Z111" s="68">
        <f>IF(P111&gt;0,INDEX($G$17:$G$66,MATCH(P111,$A$17:$A$66,0)),0)</f>
        <v>0</v>
      </c>
      <c r="AA111" s="68">
        <f>IF(R111&gt;0,INDEX($G$17:$G$66,MATCH(R111,$A$17:$A$66,0)),0)</f>
        <v>0</v>
      </c>
      <c r="AB111" s="79" t="s">
        <v>42</v>
      </c>
      <c r="AC111" s="80" t="str">
        <f>IF(F111="","",IF(F111=72,"０①",IF(F111&lt;72,"０",MID("①①②③④⑤⑥⑥",INT(F111/40),1))))</f>
        <v/>
      </c>
      <c r="AD111" s="80">
        <f>IF(H111&gt;0,INDEX($D$17:$D$66,MATCH(H111,$A$17:$A$66,0)),0)</f>
        <v>0</v>
      </c>
      <c r="AE111" s="80">
        <f>IF(J111&gt;0,INDEX($D$17:$D$66,MATCH(J111,$A$17:$A$66,0)),0)</f>
        <v>0</v>
      </c>
      <c r="AF111" s="80">
        <f>IF(L111&gt;0,INDEX($D$17:$D$66,MATCH(L111,$A$17:$A$66,0)),0)</f>
        <v>0</v>
      </c>
      <c r="AG111" s="80">
        <f>IF(N111&gt;0,INDEX($D$17:$D$66,MATCH(N111,$A$17:$A$66,0)),0)</f>
        <v>0</v>
      </c>
      <c r="AH111" s="80">
        <f>IF(P111&gt;0,INDEX($D$17:$D$66,MATCH(P111,$A$17:$A$66,0)),0)</f>
        <v>0</v>
      </c>
      <c r="AI111" s="80">
        <f>IF(R111&gt;0,INDEX($D$17:$D$66,MATCH(R111,$A$17:$A$66,0)),0)</f>
        <v>0</v>
      </c>
    </row>
    <row r="112" spans="1:41" s="68" customFormat="1" ht="18.600000000000001" customHeight="1" thickBot="1" x14ac:dyDescent="0.25">
      <c r="A112" s="125"/>
      <c r="B112" s="150"/>
      <c r="C112" s="150"/>
      <c r="D112" s="150"/>
      <c r="E112" s="150"/>
      <c r="F112" s="150"/>
      <c r="G112" s="150"/>
      <c r="H112" s="150" t="str">
        <f>IF(H111&gt;0,INDEX($B$17:$B$66,MATCH(H111,$A$17:$A$66,0)),"")</f>
        <v/>
      </c>
      <c r="I112" s="150"/>
      <c r="J112" s="150" t="str">
        <f>IF(J111&gt;0,INDEX($B$17:$B$66,MATCH(J111,$A$17:$A$66,0)),"")</f>
        <v/>
      </c>
      <c r="K112" s="150"/>
      <c r="L112" s="150" t="str">
        <f>IF(L111&gt;0,INDEX($B$17:$B$66,MATCH(L111,$A$17:$A$66,0)),"")</f>
        <v/>
      </c>
      <c r="M112" s="150"/>
      <c r="N112" s="150" t="str">
        <f>IF(N111&gt;0,INDEX($B$17:$B$66,MATCH(N111,$A$17:$A$66,0)),"")</f>
        <v/>
      </c>
      <c r="O112" s="150"/>
      <c r="P112" s="150" t="str">
        <f>IF(P111&gt;0,INDEX($B$17:$B$66,MATCH(P111,$A$17:$A$66,0)),"")</f>
        <v/>
      </c>
      <c r="Q112" s="150"/>
      <c r="R112" s="150" t="str">
        <f>IF(R111&gt;0,INDEX($B$17:$B$66,MATCH(R111,$A$17:$A$66,0)),"")</f>
        <v/>
      </c>
      <c r="S112" s="150"/>
      <c r="T112" s="80"/>
      <c r="AB112" s="79" t="s">
        <v>43</v>
      </c>
      <c r="AC112" s="80" t="str">
        <f>IF(F111="","",IF(F111&lt;200,"①","②"))</f>
        <v/>
      </c>
      <c r="AD112" s="68">
        <f>IF(AD111=0,0,IF(AD111="男",1,2))</f>
        <v>0</v>
      </c>
      <c r="AE112" s="68">
        <f t="shared" ref="AE112" si="90">IF(AE111=0,0,IF(AE111="男",1,2))</f>
        <v>0</v>
      </c>
      <c r="AF112" s="68">
        <f t="shared" ref="AF112" si="91">IF(AF111=0,0,IF(AF111="男",1,2))</f>
        <v>0</v>
      </c>
      <c r="AG112" s="68">
        <f t="shared" ref="AG112" si="92">IF(AG111=0,0,IF(AG111="男",1,2))</f>
        <v>0</v>
      </c>
      <c r="AH112" s="68">
        <f t="shared" ref="AH112" si="93">IF(AH111=0,0,IF(AH111="男",1,2))</f>
        <v>0</v>
      </c>
      <c r="AI112" s="68">
        <f t="shared" ref="AI112" si="94">IF(AI111=0,0,IF(AI111="男",1,2))</f>
        <v>0</v>
      </c>
      <c r="AK112" s="68">
        <f>IF(E111="男",1,IF(E111="女",2,IF(E111="混合",1.5,0)))</f>
        <v>0</v>
      </c>
      <c r="AM112" s="68">
        <f>AK112*4</f>
        <v>0</v>
      </c>
      <c r="AN112" s="68">
        <f>SUM(AD112:AG112)</f>
        <v>0</v>
      </c>
      <c r="AO112" s="68">
        <f>AM112-AN112</f>
        <v>0</v>
      </c>
    </row>
    <row r="113" spans="1:41" s="68" customFormat="1" ht="18.600000000000001" customHeight="1" thickBot="1" x14ac:dyDescent="0.25">
      <c r="A113" s="125">
        <v>19</v>
      </c>
      <c r="B113" s="126"/>
      <c r="C113" s="126"/>
      <c r="D113" s="126"/>
      <c r="E113" s="75"/>
      <c r="F113" s="75" t="str">
        <f>IF(Y113&gt;0,SUM(V113:Y113),"")</f>
        <v/>
      </c>
      <c r="G113" s="77" t="str">
        <f>IF(B113="4×25m混合フリーリレー",AC114,AC113)</f>
        <v/>
      </c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7"/>
      <c r="T113" s="78">
        <f>400*(LEN(B113)&gt;5)</f>
        <v>0</v>
      </c>
      <c r="U113" s="68" t="str">
        <f>IF(AO114=0,"","性別エラー")</f>
        <v/>
      </c>
      <c r="V113" s="68">
        <f>IF(H113&gt;0,INDEX($G$17:$G$66,MATCH(H113,$A$17:$A$66,0)),0)</f>
        <v>0</v>
      </c>
      <c r="W113" s="68">
        <f>IF(J113&gt;0,INDEX($G$17:$G$66,MATCH(J113,$A$17:$A$66,0)),0)</f>
        <v>0</v>
      </c>
      <c r="X113" s="68">
        <f>IF(L113&gt;0,INDEX($G$17:$G$66,MATCH(L113,$A$17:$A$66,0)),0)</f>
        <v>0</v>
      </c>
      <c r="Y113" s="68">
        <f>IF(N113&gt;0,INDEX($G$17:$G$66,MATCH(N113,$A$17:$A$66,0)),0)</f>
        <v>0</v>
      </c>
      <c r="Z113" s="68">
        <f>IF(P113&gt;0,INDEX($G$17:$G$66,MATCH(P113,$A$17:$A$66,0)),0)</f>
        <v>0</v>
      </c>
      <c r="AA113" s="68">
        <f>IF(R113&gt;0,INDEX($G$17:$G$66,MATCH(R113,$A$17:$A$66,0)),0)</f>
        <v>0</v>
      </c>
      <c r="AB113" s="79" t="s">
        <v>42</v>
      </c>
      <c r="AC113" s="80" t="str">
        <f>IF(F113="","",IF(F113=72,"０①",IF(F113&lt;72,"０",MID("①①②③④⑤⑥⑥",INT(F113/40),1))))</f>
        <v/>
      </c>
      <c r="AD113" s="80">
        <f>IF(H113&gt;0,INDEX($D$17:$D$66,MATCH(H113,$A$17:$A$66,0)),0)</f>
        <v>0</v>
      </c>
      <c r="AE113" s="80">
        <f>IF(J113&gt;0,INDEX($D$17:$D$66,MATCH(J113,$A$17:$A$66,0)),0)</f>
        <v>0</v>
      </c>
      <c r="AF113" s="80">
        <f>IF(L113&gt;0,INDEX($D$17:$D$66,MATCH(L113,$A$17:$A$66,0)),0)</f>
        <v>0</v>
      </c>
      <c r="AG113" s="80">
        <f>IF(N113&gt;0,INDEX($D$17:$D$66,MATCH(N113,$A$17:$A$66,0)),0)</f>
        <v>0</v>
      </c>
      <c r="AH113" s="80">
        <f>IF(P113&gt;0,INDEX($D$17:$D$66,MATCH(P113,$A$17:$A$66,0)),0)</f>
        <v>0</v>
      </c>
      <c r="AI113" s="80">
        <f>IF(R113&gt;0,INDEX($D$17:$D$66,MATCH(R113,$A$17:$A$66,0)),0)</f>
        <v>0</v>
      </c>
    </row>
    <row r="114" spans="1:41" s="68" customFormat="1" ht="18.600000000000001" customHeight="1" thickBot="1" x14ac:dyDescent="0.25">
      <c r="A114" s="125"/>
      <c r="B114" s="150"/>
      <c r="C114" s="150"/>
      <c r="D114" s="150"/>
      <c r="E114" s="150"/>
      <c r="F114" s="150"/>
      <c r="G114" s="150"/>
      <c r="H114" s="150" t="str">
        <f>IF(H113&gt;0,INDEX($B$17:$B$66,MATCH(H113,$A$17:$A$66,0)),"")</f>
        <v/>
      </c>
      <c r="I114" s="150"/>
      <c r="J114" s="150" t="str">
        <f>IF(J113&gt;0,INDEX($B$17:$B$66,MATCH(J113,$A$17:$A$66,0)),"")</f>
        <v/>
      </c>
      <c r="K114" s="150"/>
      <c r="L114" s="150" t="str">
        <f>IF(L113&gt;0,INDEX($B$17:$B$66,MATCH(L113,$A$17:$A$66,0)),"")</f>
        <v/>
      </c>
      <c r="M114" s="150"/>
      <c r="N114" s="150" t="str">
        <f>IF(N113&gt;0,INDEX($B$17:$B$66,MATCH(N113,$A$17:$A$66,0)),"")</f>
        <v/>
      </c>
      <c r="O114" s="150"/>
      <c r="P114" s="150" t="str">
        <f>IF(P113&gt;0,INDEX($B$17:$B$66,MATCH(P113,$A$17:$A$66,0)),"")</f>
        <v/>
      </c>
      <c r="Q114" s="150"/>
      <c r="R114" s="150" t="str">
        <f>IF(R113&gt;0,INDEX($B$17:$B$66,MATCH(R113,$A$17:$A$66,0)),"")</f>
        <v/>
      </c>
      <c r="S114" s="150"/>
      <c r="T114" s="80"/>
      <c r="AB114" s="79" t="s">
        <v>43</v>
      </c>
      <c r="AC114" s="80" t="str">
        <f>IF(F113="","",IF(F113&lt;200,"①","②"))</f>
        <v/>
      </c>
      <c r="AD114" s="68">
        <f>IF(AD113=0,0,IF(AD113="男",1,2))</f>
        <v>0</v>
      </c>
      <c r="AE114" s="68">
        <f t="shared" ref="AE114" si="95">IF(AE113=0,0,IF(AE113="男",1,2))</f>
        <v>0</v>
      </c>
      <c r="AF114" s="68">
        <f t="shared" ref="AF114" si="96">IF(AF113=0,0,IF(AF113="男",1,2))</f>
        <v>0</v>
      </c>
      <c r="AG114" s="68">
        <f t="shared" ref="AG114" si="97">IF(AG113=0,0,IF(AG113="男",1,2))</f>
        <v>0</v>
      </c>
      <c r="AH114" s="68">
        <f t="shared" ref="AH114" si="98">IF(AH113=0,0,IF(AH113="男",1,2))</f>
        <v>0</v>
      </c>
      <c r="AI114" s="68">
        <f t="shared" ref="AI114" si="99">IF(AI113=0,0,IF(AI113="男",1,2))</f>
        <v>0</v>
      </c>
      <c r="AK114" s="68">
        <f>IF(E113="男",1,IF(E113="女",2,IF(E113="混合",1.5,0)))</f>
        <v>0</v>
      </c>
      <c r="AM114" s="68">
        <f>AK114*4</f>
        <v>0</v>
      </c>
      <c r="AN114" s="68">
        <f>SUM(AD114:AG114)</f>
        <v>0</v>
      </c>
      <c r="AO114" s="68">
        <f>AM114-AN114</f>
        <v>0</v>
      </c>
    </row>
    <row r="115" spans="1:41" s="68" customFormat="1" ht="18.600000000000001" customHeight="1" thickBot="1" x14ac:dyDescent="0.25">
      <c r="A115" s="125">
        <v>20</v>
      </c>
      <c r="B115" s="126"/>
      <c r="C115" s="126"/>
      <c r="D115" s="126"/>
      <c r="E115" s="75"/>
      <c r="F115" s="75" t="str">
        <f>IF(Y115&gt;0,SUM(V115:Y115),"")</f>
        <v/>
      </c>
      <c r="G115" s="77" t="str">
        <f>IF(B115="4×25m混合フリーリレー",AC116,AC115)</f>
        <v/>
      </c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7"/>
      <c r="T115" s="78">
        <f>400*(LEN(B115)&gt;5)</f>
        <v>0</v>
      </c>
      <c r="U115" s="68" t="str">
        <f>IF(AO116=0,"","性別エラー")</f>
        <v/>
      </c>
      <c r="V115" s="68">
        <f>IF(H115&gt;0,INDEX($G$17:$G$66,MATCH(H115,$A$17:$A$66,0)),0)</f>
        <v>0</v>
      </c>
      <c r="W115" s="68">
        <f>IF(J115&gt;0,INDEX($G$17:$G$66,MATCH(J115,$A$17:$A$66,0)),0)</f>
        <v>0</v>
      </c>
      <c r="X115" s="68">
        <f>IF(L115&gt;0,INDEX($G$17:$G$66,MATCH(L115,$A$17:$A$66,0)),0)</f>
        <v>0</v>
      </c>
      <c r="Y115" s="68">
        <f>IF(N115&gt;0,INDEX($G$17:$G$66,MATCH(N115,$A$17:$A$66,0)),0)</f>
        <v>0</v>
      </c>
      <c r="Z115" s="68">
        <f>IF(P115&gt;0,INDEX($G$17:$G$66,MATCH(P115,$A$17:$A$66,0)),0)</f>
        <v>0</v>
      </c>
      <c r="AA115" s="68">
        <f>IF(R115&gt;0,INDEX($G$17:$G$66,MATCH(R115,$A$17:$A$66,0)),0)</f>
        <v>0</v>
      </c>
      <c r="AB115" s="79" t="s">
        <v>42</v>
      </c>
      <c r="AC115" s="80" t="str">
        <f>IF(F115="","",IF(F115=72,"０①",IF(F115&lt;72,"０",MID("①①②③④⑤⑥⑥",INT(F115/40),1))))</f>
        <v/>
      </c>
      <c r="AD115" s="80">
        <f>IF(H115&gt;0,INDEX($D$17:$D$66,MATCH(H115,$A$17:$A$66,0)),0)</f>
        <v>0</v>
      </c>
      <c r="AE115" s="80">
        <f>IF(J115&gt;0,INDEX($D$17:$D$66,MATCH(J115,$A$17:$A$66,0)),0)</f>
        <v>0</v>
      </c>
      <c r="AF115" s="80">
        <f>IF(L115&gt;0,INDEX($D$17:$D$66,MATCH(L115,$A$17:$A$66,0)),0)</f>
        <v>0</v>
      </c>
      <c r="AG115" s="80">
        <f>IF(N115&gt;0,INDEX($D$17:$D$66,MATCH(N115,$A$17:$A$66,0)),0)</f>
        <v>0</v>
      </c>
      <c r="AH115" s="80">
        <f>IF(P115&gt;0,INDEX($D$17:$D$66,MATCH(P115,$A$17:$A$66,0)),0)</f>
        <v>0</v>
      </c>
      <c r="AI115" s="80">
        <f>IF(R115&gt;0,INDEX($D$17:$D$66,MATCH(R115,$A$17:$A$66,0)),0)</f>
        <v>0</v>
      </c>
    </row>
    <row r="116" spans="1:41" s="68" customFormat="1" ht="18.600000000000001" customHeight="1" x14ac:dyDescent="0.2">
      <c r="A116" s="125"/>
      <c r="B116" s="150"/>
      <c r="C116" s="150"/>
      <c r="D116" s="150"/>
      <c r="E116" s="150"/>
      <c r="F116" s="150"/>
      <c r="G116" s="150"/>
      <c r="H116" s="150" t="str">
        <f>IF(H115&gt;0,INDEX($B$17:$B$66,MATCH(H115,$A$17:$A$66,0)),"")</f>
        <v/>
      </c>
      <c r="I116" s="150"/>
      <c r="J116" s="150" t="str">
        <f>IF(J115&gt;0,INDEX($B$17:$B$66,MATCH(J115,$A$17:$A$66,0)),"")</f>
        <v/>
      </c>
      <c r="K116" s="150"/>
      <c r="L116" s="150" t="str">
        <f>IF(L115&gt;0,INDEX($B$17:$B$66,MATCH(L115,$A$17:$A$66,0)),"")</f>
        <v/>
      </c>
      <c r="M116" s="150"/>
      <c r="N116" s="150" t="str">
        <f>IF(N115&gt;0,INDEX($B$17:$B$66,MATCH(N115,$A$17:$A$66,0)),"")</f>
        <v/>
      </c>
      <c r="O116" s="150"/>
      <c r="P116" s="150" t="str">
        <f>IF(P115&gt;0,INDEX($B$17:$B$66,MATCH(P115,$A$17:$A$66,0)),"")</f>
        <v/>
      </c>
      <c r="Q116" s="150"/>
      <c r="R116" s="150" t="str">
        <f>IF(R115&gt;0,INDEX($B$17:$B$66,MATCH(R115,$A$17:$A$66,0)),"")</f>
        <v/>
      </c>
      <c r="S116" s="150"/>
      <c r="T116" s="80"/>
      <c r="AB116" s="79" t="s">
        <v>43</v>
      </c>
      <c r="AC116" s="80" t="str">
        <f>IF(F115="","",IF(F115&lt;200,"①","②"))</f>
        <v/>
      </c>
      <c r="AD116" s="68">
        <f>IF(AD115=0,0,IF(AD115="男",1,2))</f>
        <v>0</v>
      </c>
      <c r="AE116" s="68">
        <f t="shared" ref="AE116" si="100">IF(AE115=0,0,IF(AE115="男",1,2))</f>
        <v>0</v>
      </c>
      <c r="AF116" s="68">
        <f t="shared" ref="AF116" si="101">IF(AF115=0,0,IF(AF115="男",1,2))</f>
        <v>0</v>
      </c>
      <c r="AG116" s="68">
        <f t="shared" ref="AG116" si="102">IF(AG115=0,0,IF(AG115="男",1,2))</f>
        <v>0</v>
      </c>
      <c r="AH116" s="68">
        <f t="shared" ref="AH116" si="103">IF(AH115=0,0,IF(AH115="男",1,2))</f>
        <v>0</v>
      </c>
      <c r="AI116" s="68">
        <f t="shared" ref="AI116" si="104">IF(AI115=0,0,IF(AI115="男",1,2))</f>
        <v>0</v>
      </c>
      <c r="AK116" s="68">
        <f>IF(E115="男",1,IF(E115="女",2,IF(E115="混合",1.5,0)))</f>
        <v>0</v>
      </c>
      <c r="AM116" s="68">
        <f>AK116*4</f>
        <v>0</v>
      </c>
      <c r="AN116" s="68">
        <f>SUM(AD116:AG116)</f>
        <v>0</v>
      </c>
      <c r="AO116" s="68">
        <f>AM116-AN116</f>
        <v>0</v>
      </c>
    </row>
    <row r="117" spans="1:41" ht="25.5" customHeight="1" x14ac:dyDescent="0.2">
      <c r="B117" s="91" t="s">
        <v>95</v>
      </c>
      <c r="D117" s="95" t="s">
        <v>94</v>
      </c>
    </row>
    <row r="118" spans="1:41" ht="16.5" customHeight="1" x14ac:dyDescent="0.2">
      <c r="A118" s="55"/>
      <c r="AK118" s="14">
        <f>IF(E117="男",1,IF(E117="女",2,IF(E117="混合",3,0)))</f>
        <v>0</v>
      </c>
    </row>
    <row r="119" spans="1:41" ht="16.5" hidden="1" customHeight="1" x14ac:dyDescent="0.2">
      <c r="B119" s="14" t="s">
        <v>80</v>
      </c>
      <c r="D119" s="55" t="s">
        <v>2</v>
      </c>
      <c r="E119" s="55" t="s">
        <v>46</v>
      </c>
      <c r="F119" s="14"/>
      <c r="G119" s="14" t="s">
        <v>4</v>
      </c>
      <c r="I119" s="14" t="s">
        <v>68</v>
      </c>
      <c r="K119" s="20" t="s">
        <v>83</v>
      </c>
    </row>
    <row r="120" spans="1:41" ht="16.5" hidden="1" customHeight="1" x14ac:dyDescent="0.2">
      <c r="B120" s="68" t="s">
        <v>81</v>
      </c>
      <c r="D120" s="55" t="s">
        <v>3</v>
      </c>
      <c r="E120" s="55" t="s">
        <v>47</v>
      </c>
      <c r="F120" s="14"/>
      <c r="I120" s="14" t="s">
        <v>69</v>
      </c>
      <c r="K120" s="20" t="s">
        <v>84</v>
      </c>
      <c r="AK120" s="14">
        <f>IF(E119="男",1,IF(E119="女",2,IF(E119="混合",3,0)))</f>
        <v>0</v>
      </c>
    </row>
    <row r="121" spans="1:41" ht="16.5" hidden="1" customHeight="1" x14ac:dyDescent="0.2">
      <c r="D121" s="55" t="s">
        <v>41</v>
      </c>
      <c r="F121" s="14"/>
      <c r="G121" s="14" t="s">
        <v>140</v>
      </c>
      <c r="I121" s="14" t="s">
        <v>70</v>
      </c>
      <c r="K121" s="20" t="s">
        <v>85</v>
      </c>
    </row>
    <row r="122" spans="1:41" ht="16.5" hidden="1" customHeight="1" x14ac:dyDescent="0.2">
      <c r="F122" s="14"/>
      <c r="G122" s="14" t="s">
        <v>48</v>
      </c>
      <c r="I122" s="14" t="s">
        <v>71</v>
      </c>
      <c r="K122" s="20" t="s">
        <v>86</v>
      </c>
      <c r="AK122" s="14">
        <f>IF(E121="男",1,IF(E121="女",2,IF(E121="混合",3,0)))</f>
        <v>0</v>
      </c>
    </row>
    <row r="123" spans="1:41" ht="16.5" hidden="1" customHeight="1" x14ac:dyDescent="0.2">
      <c r="F123" s="14"/>
      <c r="G123" s="14" t="s">
        <v>5</v>
      </c>
      <c r="I123" s="14" t="s">
        <v>72</v>
      </c>
      <c r="K123" s="20" t="s">
        <v>87</v>
      </c>
    </row>
    <row r="124" spans="1:41" ht="16.5" hidden="1" customHeight="1" x14ac:dyDescent="0.2">
      <c r="D124" s="14"/>
      <c r="F124" s="14"/>
      <c r="I124" s="14" t="s">
        <v>73</v>
      </c>
      <c r="K124" s="20" t="s">
        <v>88</v>
      </c>
      <c r="AK124" s="14">
        <f>IF(E123="男",1,IF(E123="女",2,IF(E123="混合",3,0)))</f>
        <v>0</v>
      </c>
    </row>
    <row r="125" spans="1:41" ht="16.5" hidden="1" customHeight="1" x14ac:dyDescent="0.2">
      <c r="D125" s="55" t="s">
        <v>144</v>
      </c>
      <c r="F125" s="14"/>
      <c r="G125" s="14" t="s">
        <v>49</v>
      </c>
      <c r="I125" s="14" t="s">
        <v>74</v>
      </c>
      <c r="K125" s="20" t="s">
        <v>89</v>
      </c>
    </row>
    <row r="126" spans="1:41" ht="16.5" hidden="1" customHeight="1" x14ac:dyDescent="0.2">
      <c r="D126" s="14" t="s">
        <v>145</v>
      </c>
      <c r="F126" s="14"/>
      <c r="G126" s="14" t="s">
        <v>6</v>
      </c>
      <c r="I126" s="14" t="s">
        <v>75</v>
      </c>
      <c r="AK126" s="14">
        <f>IF(E125="男",1,IF(E125="女",2,IF(E125="混合",3,0)))</f>
        <v>0</v>
      </c>
    </row>
    <row r="127" spans="1:41" ht="16.5" hidden="1" customHeight="1" x14ac:dyDescent="0.2">
      <c r="D127" s="55" t="s">
        <v>148</v>
      </c>
      <c r="F127" s="14"/>
      <c r="I127" s="14" t="s">
        <v>76</v>
      </c>
    </row>
    <row r="128" spans="1:41" ht="16.5" hidden="1" customHeight="1" x14ac:dyDescent="0.2">
      <c r="D128" s="55" t="s">
        <v>149</v>
      </c>
      <c r="F128" s="14"/>
      <c r="G128" s="14" t="s">
        <v>50</v>
      </c>
      <c r="I128" s="14" t="s">
        <v>77</v>
      </c>
      <c r="AK128" s="14">
        <f>IF(E127="男",1,IF(E127="女",2,IF(E127="混合",3,0)))</f>
        <v>0</v>
      </c>
    </row>
    <row r="129" spans="4:7" ht="16.5" hidden="1" customHeight="1" x14ac:dyDescent="0.2">
      <c r="D129" s="55" t="s">
        <v>150</v>
      </c>
      <c r="F129" s="14"/>
      <c r="G129" s="14" t="s">
        <v>7</v>
      </c>
    </row>
    <row r="130" spans="4:7" ht="16.5" hidden="1" customHeight="1" x14ac:dyDescent="0.2">
      <c r="D130" s="55" t="s">
        <v>151</v>
      </c>
      <c r="F130" s="14"/>
    </row>
    <row r="131" spans="4:7" ht="16.5" hidden="1" customHeight="1" x14ac:dyDescent="0.2">
      <c r="D131" s="55" t="s">
        <v>152</v>
      </c>
      <c r="F131" s="14"/>
      <c r="G131" s="14" t="s">
        <v>51</v>
      </c>
    </row>
    <row r="132" spans="4:7" ht="16.5" hidden="1" customHeight="1" x14ac:dyDescent="0.2">
      <c r="F132" s="14"/>
      <c r="G132" s="14" t="s">
        <v>8</v>
      </c>
    </row>
    <row r="133" spans="4:7" ht="16.5" hidden="1" customHeight="1" x14ac:dyDescent="0.2"/>
    <row r="134" spans="4:7" ht="16.5" hidden="1" customHeight="1" x14ac:dyDescent="0.2">
      <c r="G134" s="14" t="s">
        <v>141</v>
      </c>
    </row>
    <row r="135" spans="4:7" ht="16.5" hidden="1" customHeight="1" x14ac:dyDescent="0.2">
      <c r="G135" s="14" t="s">
        <v>142</v>
      </c>
    </row>
    <row r="136" spans="4:7" ht="16.5" hidden="1" customHeight="1" x14ac:dyDescent="0.2">
      <c r="G136" s="14" t="s">
        <v>143</v>
      </c>
    </row>
    <row r="137" spans="4:7" ht="16.5" hidden="1" customHeight="1" x14ac:dyDescent="0.2">
      <c r="G137" s="68"/>
    </row>
    <row r="138" spans="4:7" ht="16.5" hidden="1" customHeight="1" x14ac:dyDescent="0.2">
      <c r="G138" s="68"/>
    </row>
    <row r="139" spans="4:7" ht="16.5" hidden="1" customHeight="1" x14ac:dyDescent="0.2">
      <c r="G139" s="68"/>
    </row>
    <row r="140" spans="4:7" ht="16.5" customHeight="1" x14ac:dyDescent="0.2">
      <c r="G140" s="68"/>
    </row>
    <row r="141" spans="4:7" ht="16.5" customHeight="1" x14ac:dyDescent="0.2">
      <c r="G141" s="68"/>
    </row>
    <row r="142" spans="4:7" ht="16.5" customHeight="1" x14ac:dyDescent="0.2">
      <c r="G142" s="68"/>
    </row>
    <row r="143" spans="4:7" ht="16.5" customHeight="1" x14ac:dyDescent="0.2">
      <c r="G143" s="68"/>
    </row>
    <row r="144" spans="4:7" ht="16.5" customHeight="1" x14ac:dyDescent="0.2">
      <c r="G144" s="68"/>
    </row>
    <row r="145" spans="7:7" ht="16.5" customHeight="1" x14ac:dyDescent="0.2">
      <c r="G145" s="68"/>
    </row>
    <row r="146" spans="7:7" ht="16.5" customHeight="1" x14ac:dyDescent="0.2">
      <c r="G146" s="68"/>
    </row>
    <row r="147" spans="7:7" ht="16.5" customHeight="1" x14ac:dyDescent="0.2">
      <c r="G147" s="68"/>
    </row>
    <row r="148" spans="7:7" ht="16.5" customHeight="1" x14ac:dyDescent="0.2">
      <c r="G148" s="68"/>
    </row>
    <row r="149" spans="7:7" ht="16.5" customHeight="1" x14ac:dyDescent="0.2"/>
    <row r="150" spans="7:7" ht="16.5" customHeight="1" x14ac:dyDescent="0.2"/>
    <row r="151" spans="7:7" ht="16.5" customHeight="1" x14ac:dyDescent="0.2"/>
    <row r="152" spans="7:7" ht="16.5" customHeight="1" x14ac:dyDescent="0.2"/>
    <row r="153" spans="7:7" ht="16.5" customHeight="1" x14ac:dyDescent="0.2"/>
    <row r="154" spans="7:7" ht="16.5" customHeight="1" x14ac:dyDescent="0.2"/>
    <row r="155" spans="7:7" ht="16.5" customHeight="1" x14ac:dyDescent="0.2"/>
    <row r="156" spans="7:7" ht="16.5" customHeight="1" x14ac:dyDescent="0.2"/>
    <row r="157" spans="7:7" ht="16.5" customHeight="1" x14ac:dyDescent="0.2"/>
    <row r="158" spans="7:7" ht="16.5" customHeight="1" x14ac:dyDescent="0.2"/>
    <row r="159" spans="7:7" ht="16.5" customHeight="1" x14ac:dyDescent="0.2"/>
    <row r="160" spans="7:7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</sheetData>
  <sheetProtection algorithmName="SHA-512" hashValue="Zq2nvThy96HBRz5sPsQqB0ReUHSYGVZ74g0bb9fdb+pZlAVu/nP6qB/lqU8nBWuEqlhnb3k/ezOiQu2Zz0R8qQ==" saltValue="rLOiVkvKPddTAd/sYteUdQ==" spinCount="100000" sheet="1" insertHyperlinks="0" selectLockedCells="1"/>
  <mergeCells count="816">
    <mergeCell ref="S48:T48"/>
    <mergeCell ref="S49:T49"/>
    <mergeCell ref="S50:T50"/>
    <mergeCell ref="S51:T51"/>
    <mergeCell ref="S52:T52"/>
    <mergeCell ref="E55:F55"/>
    <mergeCell ref="E56:F56"/>
    <mergeCell ref="E57:F57"/>
    <mergeCell ref="E58:F58"/>
    <mergeCell ref="O49:P49"/>
    <mergeCell ref="S43:T43"/>
    <mergeCell ref="S44:T44"/>
    <mergeCell ref="S45:T45"/>
    <mergeCell ref="S46:T46"/>
    <mergeCell ref="S47:T47"/>
    <mergeCell ref="S34:T34"/>
    <mergeCell ref="S35:T35"/>
    <mergeCell ref="S36:T36"/>
    <mergeCell ref="S37:T37"/>
    <mergeCell ref="S38:T38"/>
    <mergeCell ref="S39:T39"/>
    <mergeCell ref="S40:T40"/>
    <mergeCell ref="E59:F59"/>
    <mergeCell ref="E50:F50"/>
    <mergeCell ref="AB65:AD65"/>
    <mergeCell ref="AB61:AD61"/>
    <mergeCell ref="AB57:AD57"/>
    <mergeCell ref="AB53:AD53"/>
    <mergeCell ref="O64:P64"/>
    <mergeCell ref="O65:P65"/>
    <mergeCell ref="K62:L62"/>
    <mergeCell ref="K63:L63"/>
    <mergeCell ref="K64:L64"/>
    <mergeCell ref="K65:L65"/>
    <mergeCell ref="S53:T53"/>
    <mergeCell ref="S54:T54"/>
    <mergeCell ref="S55:T55"/>
    <mergeCell ref="S56:T56"/>
    <mergeCell ref="S57:T57"/>
    <mergeCell ref="S58:T58"/>
    <mergeCell ref="S59:T59"/>
    <mergeCell ref="S60:T60"/>
    <mergeCell ref="O50:P50"/>
    <mergeCell ref="O51:P51"/>
    <mergeCell ref="O52:P52"/>
    <mergeCell ref="O53:P53"/>
    <mergeCell ref="AE65:AG65"/>
    <mergeCell ref="AH65:AI65"/>
    <mergeCell ref="AB66:AD66"/>
    <mergeCell ref="AE66:AG66"/>
    <mergeCell ref="AH66:AI66"/>
    <mergeCell ref="AB63:AD63"/>
    <mergeCell ref="AE63:AG63"/>
    <mergeCell ref="AH63:AI63"/>
    <mergeCell ref="AB64:AD64"/>
    <mergeCell ref="AE64:AG64"/>
    <mergeCell ref="AH64:AI64"/>
    <mergeCell ref="AE61:AG61"/>
    <mergeCell ref="AH61:AI61"/>
    <mergeCell ref="AB62:AD62"/>
    <mergeCell ref="AE62:AG62"/>
    <mergeCell ref="AH62:AI62"/>
    <mergeCell ref="AB59:AD59"/>
    <mergeCell ref="AE59:AG59"/>
    <mergeCell ref="AH59:AI59"/>
    <mergeCell ref="AB60:AD60"/>
    <mergeCell ref="AE60:AG60"/>
    <mergeCell ref="AH60:AI60"/>
    <mergeCell ref="AE57:AG57"/>
    <mergeCell ref="AH57:AI57"/>
    <mergeCell ref="AB58:AD58"/>
    <mergeCell ref="AE58:AG58"/>
    <mergeCell ref="AH58:AI58"/>
    <mergeCell ref="AB55:AD55"/>
    <mergeCell ref="AE55:AG55"/>
    <mergeCell ref="AH55:AI55"/>
    <mergeCell ref="AB56:AD56"/>
    <mergeCell ref="AE56:AG56"/>
    <mergeCell ref="AH56:AI56"/>
    <mergeCell ref="AE53:AG53"/>
    <mergeCell ref="AH53:AI53"/>
    <mergeCell ref="AB54:AD54"/>
    <mergeCell ref="AE54:AG54"/>
    <mergeCell ref="AH54:AI54"/>
    <mergeCell ref="AB51:AD51"/>
    <mergeCell ref="AE51:AG51"/>
    <mergeCell ref="AH51:AI51"/>
    <mergeCell ref="AB52:AD52"/>
    <mergeCell ref="AE52:AG52"/>
    <mergeCell ref="AH52:AI52"/>
    <mergeCell ref="AB49:AD49"/>
    <mergeCell ref="AE49:AG49"/>
    <mergeCell ref="AH49:AI49"/>
    <mergeCell ref="AB50:AD50"/>
    <mergeCell ref="AE50:AG50"/>
    <mergeCell ref="AH50:AI50"/>
    <mergeCell ref="AB47:AD47"/>
    <mergeCell ref="AE47:AG47"/>
    <mergeCell ref="AH47:AI47"/>
    <mergeCell ref="AB48:AD48"/>
    <mergeCell ref="AE48:AG48"/>
    <mergeCell ref="AH48:AI48"/>
    <mergeCell ref="AB45:AD45"/>
    <mergeCell ref="AE45:AG45"/>
    <mergeCell ref="AH45:AI45"/>
    <mergeCell ref="AB46:AD46"/>
    <mergeCell ref="AE46:AG46"/>
    <mergeCell ref="AH46:AI46"/>
    <mergeCell ref="AB43:AD43"/>
    <mergeCell ref="AE43:AG43"/>
    <mergeCell ref="AH43:AI43"/>
    <mergeCell ref="AB44:AD44"/>
    <mergeCell ref="AE44:AG44"/>
    <mergeCell ref="AH44:AI44"/>
    <mergeCell ref="AB41:AD41"/>
    <mergeCell ref="AE41:AG41"/>
    <mergeCell ref="AH41:AI41"/>
    <mergeCell ref="AB42:AD42"/>
    <mergeCell ref="AE42:AG42"/>
    <mergeCell ref="AH42:AI42"/>
    <mergeCell ref="AB39:AD39"/>
    <mergeCell ref="AE39:AG39"/>
    <mergeCell ref="AH39:AI39"/>
    <mergeCell ref="AB40:AD40"/>
    <mergeCell ref="AE40:AG40"/>
    <mergeCell ref="AH40:AI40"/>
    <mergeCell ref="AB37:AD37"/>
    <mergeCell ref="AE37:AG37"/>
    <mergeCell ref="AH37:AI37"/>
    <mergeCell ref="AB38:AD38"/>
    <mergeCell ref="AE38:AG38"/>
    <mergeCell ref="AH38:AI38"/>
    <mergeCell ref="AB35:AD35"/>
    <mergeCell ref="AE35:AG35"/>
    <mergeCell ref="AH35:AI35"/>
    <mergeCell ref="AB36:AD36"/>
    <mergeCell ref="AE36:AG36"/>
    <mergeCell ref="AH36:AI36"/>
    <mergeCell ref="AB33:AD33"/>
    <mergeCell ref="AE33:AG33"/>
    <mergeCell ref="AH33:AI33"/>
    <mergeCell ref="AB34:AD34"/>
    <mergeCell ref="AE34:AG34"/>
    <mergeCell ref="AH34:AI34"/>
    <mergeCell ref="AB31:AD31"/>
    <mergeCell ref="AE31:AG31"/>
    <mergeCell ref="AH31:AI31"/>
    <mergeCell ref="AB32:AD32"/>
    <mergeCell ref="AE32:AG32"/>
    <mergeCell ref="AH32:AI32"/>
    <mergeCell ref="AB29:AD29"/>
    <mergeCell ref="AE29:AG29"/>
    <mergeCell ref="AH29:AI29"/>
    <mergeCell ref="AB30:AD30"/>
    <mergeCell ref="AE30:AG30"/>
    <mergeCell ref="AH30:AI30"/>
    <mergeCell ref="AB27:AD27"/>
    <mergeCell ref="AE27:AG27"/>
    <mergeCell ref="AH27:AI27"/>
    <mergeCell ref="AB28:AD28"/>
    <mergeCell ref="AE28:AG28"/>
    <mergeCell ref="AH28:AI28"/>
    <mergeCell ref="AB25:AD25"/>
    <mergeCell ref="AE25:AG25"/>
    <mergeCell ref="AH25:AI25"/>
    <mergeCell ref="AB26:AD26"/>
    <mergeCell ref="AE26:AG26"/>
    <mergeCell ref="AH26:AI26"/>
    <mergeCell ref="AB23:AD23"/>
    <mergeCell ref="AE23:AG23"/>
    <mergeCell ref="AH23:AI23"/>
    <mergeCell ref="AB24:AD24"/>
    <mergeCell ref="AE24:AG24"/>
    <mergeCell ref="AH24:AI24"/>
    <mergeCell ref="AB18:AD18"/>
    <mergeCell ref="AE18:AG18"/>
    <mergeCell ref="AH18:AI18"/>
    <mergeCell ref="AB19:AD19"/>
    <mergeCell ref="AE19:AG19"/>
    <mergeCell ref="AH19:AI19"/>
    <mergeCell ref="AB20:AD20"/>
    <mergeCell ref="AE20:AG20"/>
    <mergeCell ref="AH20:AI20"/>
    <mergeCell ref="AB21:AD21"/>
    <mergeCell ref="AE21:AG21"/>
    <mergeCell ref="AH21:AI21"/>
    <mergeCell ref="AB22:AD22"/>
    <mergeCell ref="AE22:AG22"/>
    <mergeCell ref="AH22:AI22"/>
    <mergeCell ref="V66:AA66"/>
    <mergeCell ref="V61:AA61"/>
    <mergeCell ref="V62:AA62"/>
    <mergeCell ref="V63:AA63"/>
    <mergeCell ref="V64:AA64"/>
    <mergeCell ref="V65:AA65"/>
    <mergeCell ref="V56:AA56"/>
    <mergeCell ref="V57:AA57"/>
    <mergeCell ref="V58:AA58"/>
    <mergeCell ref="V59:AA59"/>
    <mergeCell ref="V60:AA60"/>
    <mergeCell ref="V51:AA51"/>
    <mergeCell ref="V52:AA52"/>
    <mergeCell ref="V53:AA53"/>
    <mergeCell ref="V54:AA54"/>
    <mergeCell ref="V55:AA55"/>
    <mergeCell ref="V46:AA46"/>
    <mergeCell ref="V47:AA47"/>
    <mergeCell ref="V48:AA48"/>
    <mergeCell ref="V49:AA49"/>
    <mergeCell ref="V50:AA50"/>
    <mergeCell ref="V41:AA41"/>
    <mergeCell ref="V42:AA42"/>
    <mergeCell ref="V43:AA43"/>
    <mergeCell ref="V44:AA44"/>
    <mergeCell ref="V45:AA45"/>
    <mergeCell ref="V39:AA39"/>
    <mergeCell ref="V40:AA40"/>
    <mergeCell ref="V31:AA31"/>
    <mergeCell ref="V32:AA32"/>
    <mergeCell ref="V33:AA33"/>
    <mergeCell ref="V34:AA34"/>
    <mergeCell ref="V35:AA35"/>
    <mergeCell ref="V26:AA26"/>
    <mergeCell ref="V27:AA27"/>
    <mergeCell ref="V28:AA28"/>
    <mergeCell ref="V29:AA29"/>
    <mergeCell ref="V30:AA30"/>
    <mergeCell ref="V21:AA21"/>
    <mergeCell ref="V22:AA22"/>
    <mergeCell ref="V23:AA23"/>
    <mergeCell ref="V24:AA24"/>
    <mergeCell ref="V25:AA25"/>
    <mergeCell ref="V18:AA18"/>
    <mergeCell ref="V19:AA19"/>
    <mergeCell ref="V20:AA20"/>
    <mergeCell ref="K3:L3"/>
    <mergeCell ref="N3:O3"/>
    <mergeCell ref="V17:AA17"/>
    <mergeCell ref="F9:M9"/>
    <mergeCell ref="K16:L16"/>
    <mergeCell ref="O16:P16"/>
    <mergeCell ref="K20:L20"/>
    <mergeCell ref="K21:L21"/>
    <mergeCell ref="K22:L22"/>
    <mergeCell ref="K23:L23"/>
    <mergeCell ref="K24:L24"/>
    <mergeCell ref="K25:L25"/>
    <mergeCell ref="H24:I24"/>
    <mergeCell ref="H25:I25"/>
    <mergeCell ref="B10:J10"/>
    <mergeCell ref="D9:E9"/>
    <mergeCell ref="V36:AA36"/>
    <mergeCell ref="V37:AA37"/>
    <mergeCell ref="V38:AA38"/>
    <mergeCell ref="E65:F65"/>
    <mergeCell ref="E66:F66"/>
    <mergeCell ref="E60:F60"/>
    <mergeCell ref="E61:F61"/>
    <mergeCell ref="E62:F62"/>
    <mergeCell ref="E63:F63"/>
    <mergeCell ref="E64:F64"/>
    <mergeCell ref="E51:F51"/>
    <mergeCell ref="E52:F52"/>
    <mergeCell ref="E53:F53"/>
    <mergeCell ref="E54:F54"/>
    <mergeCell ref="E45:F45"/>
    <mergeCell ref="E46:F46"/>
    <mergeCell ref="E47:F47"/>
    <mergeCell ref="E48:F48"/>
    <mergeCell ref="E49:F49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O66:P66"/>
    <mergeCell ref="O59:P59"/>
    <mergeCell ref="O60:P60"/>
    <mergeCell ref="O61:P61"/>
    <mergeCell ref="O62:P62"/>
    <mergeCell ref="O63:P63"/>
    <mergeCell ref="O54:P54"/>
    <mergeCell ref="O55:P55"/>
    <mergeCell ref="O56:P56"/>
    <mergeCell ref="O57:P57"/>
    <mergeCell ref="O58:P58"/>
    <mergeCell ref="O44:P44"/>
    <mergeCell ref="O45:P45"/>
    <mergeCell ref="O46:P46"/>
    <mergeCell ref="O47:P47"/>
    <mergeCell ref="O48:P48"/>
    <mergeCell ref="O39:P39"/>
    <mergeCell ref="O40:P40"/>
    <mergeCell ref="O41:P41"/>
    <mergeCell ref="O42:P42"/>
    <mergeCell ref="O43:P43"/>
    <mergeCell ref="O34:P34"/>
    <mergeCell ref="O35:P35"/>
    <mergeCell ref="O36:P36"/>
    <mergeCell ref="O37:P37"/>
    <mergeCell ref="O38:P38"/>
    <mergeCell ref="O29:P29"/>
    <mergeCell ref="O30:P30"/>
    <mergeCell ref="O31:P31"/>
    <mergeCell ref="O32:P32"/>
    <mergeCell ref="O33:P33"/>
    <mergeCell ref="O24:P24"/>
    <mergeCell ref="O25:P25"/>
    <mergeCell ref="O26:P26"/>
    <mergeCell ref="O27:P27"/>
    <mergeCell ref="O28:P28"/>
    <mergeCell ref="K66:L66"/>
    <mergeCell ref="K57:L57"/>
    <mergeCell ref="K58:L58"/>
    <mergeCell ref="K59:L59"/>
    <mergeCell ref="K60:L60"/>
    <mergeCell ref="K61:L61"/>
    <mergeCell ref="K52:L52"/>
    <mergeCell ref="K53:L53"/>
    <mergeCell ref="K54:L54"/>
    <mergeCell ref="K55:L55"/>
    <mergeCell ref="K56:L56"/>
    <mergeCell ref="K47:L47"/>
    <mergeCell ref="K48:L48"/>
    <mergeCell ref="K49:L49"/>
    <mergeCell ref="K50:L50"/>
    <mergeCell ref="K51:L51"/>
    <mergeCell ref="K42:L42"/>
    <mergeCell ref="K43:L43"/>
    <mergeCell ref="K44:L44"/>
    <mergeCell ref="K45:L45"/>
    <mergeCell ref="K46:L46"/>
    <mergeCell ref="K37:L37"/>
    <mergeCell ref="K38:L38"/>
    <mergeCell ref="K39:L39"/>
    <mergeCell ref="K40:L40"/>
    <mergeCell ref="K41:L41"/>
    <mergeCell ref="K32:L32"/>
    <mergeCell ref="K33:L33"/>
    <mergeCell ref="K34:L34"/>
    <mergeCell ref="K35:L35"/>
    <mergeCell ref="K36:L36"/>
    <mergeCell ref="K26:L26"/>
    <mergeCell ref="K27:L27"/>
    <mergeCell ref="K28:L28"/>
    <mergeCell ref="K29:L29"/>
    <mergeCell ref="K30:L30"/>
    <mergeCell ref="K31:L31"/>
    <mergeCell ref="H64:I64"/>
    <mergeCell ref="H65:I65"/>
    <mergeCell ref="H66:I66"/>
    <mergeCell ref="H59:I59"/>
    <mergeCell ref="H60:I60"/>
    <mergeCell ref="H61:I61"/>
    <mergeCell ref="H62:I62"/>
    <mergeCell ref="H63:I63"/>
    <mergeCell ref="H54:I54"/>
    <mergeCell ref="H55:I55"/>
    <mergeCell ref="H56:I56"/>
    <mergeCell ref="H57:I57"/>
    <mergeCell ref="H58:I58"/>
    <mergeCell ref="H49:I49"/>
    <mergeCell ref="H50:I50"/>
    <mergeCell ref="H51:I51"/>
    <mergeCell ref="H52:I52"/>
    <mergeCell ref="H53:I53"/>
    <mergeCell ref="H44:I44"/>
    <mergeCell ref="H45:I45"/>
    <mergeCell ref="H46:I46"/>
    <mergeCell ref="H47:I47"/>
    <mergeCell ref="H48:I48"/>
    <mergeCell ref="H39:I39"/>
    <mergeCell ref="H40:I40"/>
    <mergeCell ref="H41:I41"/>
    <mergeCell ref="H42:I42"/>
    <mergeCell ref="H43:I43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33:I33"/>
    <mergeCell ref="H26:I26"/>
    <mergeCell ref="H27:I27"/>
    <mergeCell ref="H28:I28"/>
    <mergeCell ref="H20:I20"/>
    <mergeCell ref="H21:I21"/>
    <mergeCell ref="H22:I22"/>
    <mergeCell ref="H23:I23"/>
    <mergeCell ref="AB17:AD17"/>
    <mergeCell ref="A14:A16"/>
    <mergeCell ref="V16:AA16"/>
    <mergeCell ref="AB14:AD14"/>
    <mergeCell ref="E17:F17"/>
    <mergeCell ref="K19:L19"/>
    <mergeCell ref="O19:P19"/>
    <mergeCell ref="O18:P18"/>
    <mergeCell ref="E18:F18"/>
    <mergeCell ref="E19:F19"/>
    <mergeCell ref="H19:I19"/>
    <mergeCell ref="H18:I18"/>
    <mergeCell ref="K18:L18"/>
    <mergeCell ref="O20:P20"/>
    <mergeCell ref="O21:P21"/>
    <mergeCell ref="O22:P22"/>
    <mergeCell ref="O23:P23"/>
    <mergeCell ref="A12:A13"/>
    <mergeCell ref="Q12:R12"/>
    <mergeCell ref="B12:B13"/>
    <mergeCell ref="D12:D13"/>
    <mergeCell ref="J12:J13"/>
    <mergeCell ref="G12:G13"/>
    <mergeCell ref="AE17:AG17"/>
    <mergeCell ref="AH17:AI17"/>
    <mergeCell ref="AH15:AI15"/>
    <mergeCell ref="H12:I13"/>
    <mergeCell ref="K12:L13"/>
    <mergeCell ref="O12:P13"/>
    <mergeCell ref="O17:P17"/>
    <mergeCell ref="H14:I14"/>
    <mergeCell ref="H17:I17"/>
    <mergeCell ref="K17:L17"/>
    <mergeCell ref="V15:AA15"/>
    <mergeCell ref="AB15:AD15"/>
    <mergeCell ref="AE15:AG15"/>
    <mergeCell ref="AB12:AI12"/>
    <mergeCell ref="AH14:AI14"/>
    <mergeCell ref="V12:AA13"/>
    <mergeCell ref="AB16:AD16"/>
    <mergeCell ref="AE14:AG14"/>
    <mergeCell ref="P115:Q115"/>
    <mergeCell ref="R115:S115"/>
    <mergeCell ref="B116:G116"/>
    <mergeCell ref="H116:I116"/>
    <mergeCell ref="J116:K116"/>
    <mergeCell ref="L116:M116"/>
    <mergeCell ref="N116:O116"/>
    <mergeCell ref="P116:Q116"/>
    <mergeCell ref="R116:S116"/>
    <mergeCell ref="B115:D115"/>
    <mergeCell ref="H115:I115"/>
    <mergeCell ref="J115:K115"/>
    <mergeCell ref="L115:M115"/>
    <mergeCell ref="N115:O115"/>
    <mergeCell ref="P113:Q113"/>
    <mergeCell ref="R113:S113"/>
    <mergeCell ref="B114:G114"/>
    <mergeCell ref="H114:I114"/>
    <mergeCell ref="J114:K114"/>
    <mergeCell ref="L114:M114"/>
    <mergeCell ref="N114:O114"/>
    <mergeCell ref="P114:Q114"/>
    <mergeCell ref="R114:S114"/>
    <mergeCell ref="B113:D113"/>
    <mergeCell ref="H113:I113"/>
    <mergeCell ref="J113:K113"/>
    <mergeCell ref="L113:M113"/>
    <mergeCell ref="N113:O113"/>
    <mergeCell ref="P111:Q111"/>
    <mergeCell ref="R111:S111"/>
    <mergeCell ref="B112:G112"/>
    <mergeCell ref="H112:I112"/>
    <mergeCell ref="J112:K112"/>
    <mergeCell ref="L112:M112"/>
    <mergeCell ref="N112:O112"/>
    <mergeCell ref="P112:Q112"/>
    <mergeCell ref="R112:S112"/>
    <mergeCell ref="B111:D111"/>
    <mergeCell ref="H111:I111"/>
    <mergeCell ref="J111:K111"/>
    <mergeCell ref="L111:M111"/>
    <mergeCell ref="N111:O111"/>
    <mergeCell ref="P109:Q109"/>
    <mergeCell ref="R109:S109"/>
    <mergeCell ref="B110:G110"/>
    <mergeCell ref="H110:I110"/>
    <mergeCell ref="J110:K110"/>
    <mergeCell ref="L110:M110"/>
    <mergeCell ref="N110:O110"/>
    <mergeCell ref="P110:Q110"/>
    <mergeCell ref="R110:S110"/>
    <mergeCell ref="B109:D109"/>
    <mergeCell ref="H109:I109"/>
    <mergeCell ref="J109:K109"/>
    <mergeCell ref="L109:M109"/>
    <mergeCell ref="N109:O109"/>
    <mergeCell ref="P107:Q107"/>
    <mergeCell ref="R107:S107"/>
    <mergeCell ref="B108:G108"/>
    <mergeCell ref="H108:I108"/>
    <mergeCell ref="J108:K108"/>
    <mergeCell ref="L108:M108"/>
    <mergeCell ref="N108:O108"/>
    <mergeCell ref="P108:Q108"/>
    <mergeCell ref="R108:S108"/>
    <mergeCell ref="B107:D107"/>
    <mergeCell ref="H107:I107"/>
    <mergeCell ref="J107:K107"/>
    <mergeCell ref="L107:M107"/>
    <mergeCell ref="N107:O107"/>
    <mergeCell ref="P105:Q105"/>
    <mergeCell ref="R105:S105"/>
    <mergeCell ref="B106:G106"/>
    <mergeCell ref="H106:I106"/>
    <mergeCell ref="J106:K106"/>
    <mergeCell ref="L106:M106"/>
    <mergeCell ref="N106:O106"/>
    <mergeCell ref="P106:Q106"/>
    <mergeCell ref="R106:S106"/>
    <mergeCell ref="B105:D105"/>
    <mergeCell ref="H105:I105"/>
    <mergeCell ref="J105:K105"/>
    <mergeCell ref="L105:M105"/>
    <mergeCell ref="N105:O105"/>
    <mergeCell ref="P103:Q103"/>
    <mergeCell ref="R103:S103"/>
    <mergeCell ref="B104:G104"/>
    <mergeCell ref="H104:I104"/>
    <mergeCell ref="J104:K104"/>
    <mergeCell ref="L104:M104"/>
    <mergeCell ref="N104:O104"/>
    <mergeCell ref="P104:Q104"/>
    <mergeCell ref="R104:S104"/>
    <mergeCell ref="B103:D103"/>
    <mergeCell ref="H103:I103"/>
    <mergeCell ref="J103:K103"/>
    <mergeCell ref="L103:M103"/>
    <mergeCell ref="N103:O103"/>
    <mergeCell ref="R101:S101"/>
    <mergeCell ref="B102:G102"/>
    <mergeCell ref="H102:I102"/>
    <mergeCell ref="J102:K102"/>
    <mergeCell ref="L102:M102"/>
    <mergeCell ref="N102:O102"/>
    <mergeCell ref="P102:Q102"/>
    <mergeCell ref="R102:S102"/>
    <mergeCell ref="H101:I101"/>
    <mergeCell ref="J101:K101"/>
    <mergeCell ref="L101:M101"/>
    <mergeCell ref="N101:O101"/>
    <mergeCell ref="P101:Q101"/>
    <mergeCell ref="B101:D101"/>
    <mergeCell ref="R99:S99"/>
    <mergeCell ref="B100:G100"/>
    <mergeCell ref="H100:I100"/>
    <mergeCell ref="J100:K100"/>
    <mergeCell ref="L100:M100"/>
    <mergeCell ref="N100:O100"/>
    <mergeCell ref="P100:Q100"/>
    <mergeCell ref="R100:S100"/>
    <mergeCell ref="H99:I99"/>
    <mergeCell ref="J99:K99"/>
    <mergeCell ref="L99:M99"/>
    <mergeCell ref="N99:O99"/>
    <mergeCell ref="P99:Q99"/>
    <mergeCell ref="B99:D99"/>
    <mergeCell ref="R97:S97"/>
    <mergeCell ref="B98:G98"/>
    <mergeCell ref="H98:I98"/>
    <mergeCell ref="J98:K98"/>
    <mergeCell ref="L98:M98"/>
    <mergeCell ref="N98:O98"/>
    <mergeCell ref="P98:Q98"/>
    <mergeCell ref="R98:S98"/>
    <mergeCell ref="H97:I97"/>
    <mergeCell ref="J97:K97"/>
    <mergeCell ref="L97:M97"/>
    <mergeCell ref="N97:O97"/>
    <mergeCell ref="P97:Q97"/>
    <mergeCell ref="B97:D97"/>
    <mergeCell ref="R95:S95"/>
    <mergeCell ref="B96:G96"/>
    <mergeCell ref="H96:I96"/>
    <mergeCell ref="J96:K96"/>
    <mergeCell ref="L96:M96"/>
    <mergeCell ref="N96:O96"/>
    <mergeCell ref="P96:Q96"/>
    <mergeCell ref="R96:S96"/>
    <mergeCell ref="H95:I95"/>
    <mergeCell ref="J95:K95"/>
    <mergeCell ref="L95:M95"/>
    <mergeCell ref="N95:O95"/>
    <mergeCell ref="P95:Q95"/>
    <mergeCell ref="B95:D95"/>
    <mergeCell ref="R93:S93"/>
    <mergeCell ref="B94:G94"/>
    <mergeCell ref="H94:I94"/>
    <mergeCell ref="J94:K94"/>
    <mergeCell ref="L94:M94"/>
    <mergeCell ref="N94:O94"/>
    <mergeCell ref="P94:Q94"/>
    <mergeCell ref="R94:S94"/>
    <mergeCell ref="H93:I93"/>
    <mergeCell ref="J93:K93"/>
    <mergeCell ref="L93:M93"/>
    <mergeCell ref="N93:O93"/>
    <mergeCell ref="P93:Q93"/>
    <mergeCell ref="B93:D93"/>
    <mergeCell ref="R91:S91"/>
    <mergeCell ref="B92:G92"/>
    <mergeCell ref="H92:I92"/>
    <mergeCell ref="J92:K92"/>
    <mergeCell ref="L92:M92"/>
    <mergeCell ref="N92:O92"/>
    <mergeCell ref="P92:Q92"/>
    <mergeCell ref="R92:S92"/>
    <mergeCell ref="H91:I91"/>
    <mergeCell ref="J91:K91"/>
    <mergeCell ref="L91:M91"/>
    <mergeCell ref="N91:O91"/>
    <mergeCell ref="P91:Q91"/>
    <mergeCell ref="B91:D91"/>
    <mergeCell ref="R89:S89"/>
    <mergeCell ref="B90:G90"/>
    <mergeCell ref="H90:I90"/>
    <mergeCell ref="J90:K90"/>
    <mergeCell ref="L90:M90"/>
    <mergeCell ref="N90:O90"/>
    <mergeCell ref="P90:Q90"/>
    <mergeCell ref="R90:S90"/>
    <mergeCell ref="H89:I89"/>
    <mergeCell ref="J89:K89"/>
    <mergeCell ref="L89:M89"/>
    <mergeCell ref="N89:O89"/>
    <mergeCell ref="P89:Q89"/>
    <mergeCell ref="B89:D89"/>
    <mergeCell ref="R87:S87"/>
    <mergeCell ref="B88:G88"/>
    <mergeCell ref="H88:I88"/>
    <mergeCell ref="J88:K88"/>
    <mergeCell ref="L88:M88"/>
    <mergeCell ref="N88:O88"/>
    <mergeCell ref="P88:Q88"/>
    <mergeCell ref="R88:S88"/>
    <mergeCell ref="H87:I87"/>
    <mergeCell ref="J87:K87"/>
    <mergeCell ref="L87:M87"/>
    <mergeCell ref="N87:O87"/>
    <mergeCell ref="P87:Q87"/>
    <mergeCell ref="B87:D87"/>
    <mergeCell ref="R85:S85"/>
    <mergeCell ref="B86:G86"/>
    <mergeCell ref="H86:I86"/>
    <mergeCell ref="J86:K86"/>
    <mergeCell ref="L86:M86"/>
    <mergeCell ref="N86:O86"/>
    <mergeCell ref="P86:Q86"/>
    <mergeCell ref="R86:S86"/>
    <mergeCell ref="H85:I85"/>
    <mergeCell ref="J85:K85"/>
    <mergeCell ref="L85:M85"/>
    <mergeCell ref="N85:O85"/>
    <mergeCell ref="P85:Q85"/>
    <mergeCell ref="B85:D85"/>
    <mergeCell ref="R83:S83"/>
    <mergeCell ref="B84:G84"/>
    <mergeCell ref="H84:I84"/>
    <mergeCell ref="J84:K84"/>
    <mergeCell ref="L84:M84"/>
    <mergeCell ref="N84:O84"/>
    <mergeCell ref="P84:Q84"/>
    <mergeCell ref="R84:S84"/>
    <mergeCell ref="H83:I83"/>
    <mergeCell ref="J83:K83"/>
    <mergeCell ref="L83:M83"/>
    <mergeCell ref="N83:O83"/>
    <mergeCell ref="P83:Q83"/>
    <mergeCell ref="B83:D83"/>
    <mergeCell ref="B82:G82"/>
    <mergeCell ref="H82:I82"/>
    <mergeCell ref="J82:K82"/>
    <mergeCell ref="L82:M82"/>
    <mergeCell ref="N82:O82"/>
    <mergeCell ref="P82:Q82"/>
    <mergeCell ref="R82:S82"/>
    <mergeCell ref="H81:I81"/>
    <mergeCell ref="J81:K81"/>
    <mergeCell ref="L81:M81"/>
    <mergeCell ref="N81:O81"/>
    <mergeCell ref="P81:Q81"/>
    <mergeCell ref="B81:D81"/>
    <mergeCell ref="R79:S79"/>
    <mergeCell ref="B80:G80"/>
    <mergeCell ref="H80:I80"/>
    <mergeCell ref="J80:K80"/>
    <mergeCell ref="L80:M80"/>
    <mergeCell ref="N80:O80"/>
    <mergeCell ref="P80:Q80"/>
    <mergeCell ref="R80:S80"/>
    <mergeCell ref="H79:I79"/>
    <mergeCell ref="J79:K79"/>
    <mergeCell ref="L79:M79"/>
    <mergeCell ref="N79:O79"/>
    <mergeCell ref="P79:Q79"/>
    <mergeCell ref="B79:D79"/>
    <mergeCell ref="A109:A110"/>
    <mergeCell ref="A111:A112"/>
    <mergeCell ref="A113:A114"/>
    <mergeCell ref="A115:A116"/>
    <mergeCell ref="A99:A100"/>
    <mergeCell ref="A101:A102"/>
    <mergeCell ref="A103:A104"/>
    <mergeCell ref="A105:A106"/>
    <mergeCell ref="A107:A108"/>
    <mergeCell ref="A89:A90"/>
    <mergeCell ref="A91:A92"/>
    <mergeCell ref="A93:A94"/>
    <mergeCell ref="A95:A96"/>
    <mergeCell ref="A97:A98"/>
    <mergeCell ref="A79:A80"/>
    <mergeCell ref="A81:A82"/>
    <mergeCell ref="A83:A84"/>
    <mergeCell ref="A85:A86"/>
    <mergeCell ref="A87:A88"/>
    <mergeCell ref="P78:Q78"/>
    <mergeCell ref="R78:S78"/>
    <mergeCell ref="H78:I78"/>
    <mergeCell ref="B77:D77"/>
    <mergeCell ref="B78:G78"/>
    <mergeCell ref="J76:K76"/>
    <mergeCell ref="H76:I76"/>
    <mergeCell ref="J78:K78"/>
    <mergeCell ref="L78:M78"/>
    <mergeCell ref="N78:O78"/>
    <mergeCell ref="L77:M77"/>
    <mergeCell ref="N77:O77"/>
    <mergeCell ref="P77:Q77"/>
    <mergeCell ref="R77:S77"/>
    <mergeCell ref="R76:S76"/>
    <mergeCell ref="P76:Q76"/>
    <mergeCell ref="N76:O76"/>
    <mergeCell ref="L76:M76"/>
    <mergeCell ref="A77:A78"/>
    <mergeCell ref="H77:I77"/>
    <mergeCell ref="J77:K77"/>
    <mergeCell ref="B76:D76"/>
    <mergeCell ref="R81:S81"/>
    <mergeCell ref="D4:F4"/>
    <mergeCell ref="D6:F6"/>
    <mergeCell ref="D3:E3"/>
    <mergeCell ref="D5:F5"/>
    <mergeCell ref="E16:F16"/>
    <mergeCell ref="H16:I16"/>
    <mergeCell ref="E15:F15"/>
    <mergeCell ref="K15:L15"/>
    <mergeCell ref="O15:P15"/>
    <mergeCell ref="D7:F7"/>
    <mergeCell ref="S61:T61"/>
    <mergeCell ref="S62:T62"/>
    <mergeCell ref="S63:T63"/>
    <mergeCell ref="S64:T64"/>
    <mergeCell ref="S65:T65"/>
    <mergeCell ref="S66:T66"/>
    <mergeCell ref="S41:T41"/>
    <mergeCell ref="S42:T42"/>
    <mergeCell ref="S28:T28"/>
    <mergeCell ref="AE16:AG16"/>
    <mergeCell ref="AH16:AI16"/>
    <mergeCell ref="B11:M11"/>
    <mergeCell ref="N11:O11"/>
    <mergeCell ref="R11:S11"/>
    <mergeCell ref="U12:U13"/>
    <mergeCell ref="S12:T13"/>
    <mergeCell ref="S14:T14"/>
    <mergeCell ref="S15:T15"/>
    <mergeCell ref="S16:T16"/>
    <mergeCell ref="C12:C13"/>
    <mergeCell ref="AH13:AI13"/>
    <mergeCell ref="V14:AA14"/>
    <mergeCell ref="AE13:AG13"/>
    <mergeCell ref="AB13:AD13"/>
    <mergeCell ref="K14:L14"/>
    <mergeCell ref="O14:P14"/>
    <mergeCell ref="E12:F13"/>
    <mergeCell ref="E14:F14"/>
    <mergeCell ref="M12:N12"/>
    <mergeCell ref="S29:T29"/>
    <mergeCell ref="S30:T30"/>
    <mergeCell ref="S31:T31"/>
    <mergeCell ref="S32:T32"/>
    <mergeCell ref="S33:T33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</mergeCells>
  <phoneticPr fontId="1"/>
  <conditionalFormatting sqref="D17:D66">
    <cfRule type="containsText" dxfId="185" priority="161" stopIfTrue="1" operator="containsText" text="女">
      <formula>NOT(ISERROR(SEARCH("女",D17)))</formula>
    </cfRule>
  </conditionalFormatting>
  <conditionalFormatting sqref="E77">
    <cfRule type="cellIs" dxfId="184" priority="373" operator="equal">
      <formula>"女"</formula>
    </cfRule>
    <cfRule type="cellIs" dxfId="183" priority="95" operator="equal">
      <formula>"混合"</formula>
    </cfRule>
  </conditionalFormatting>
  <conditionalFormatting sqref="E79">
    <cfRule type="cellIs" dxfId="182" priority="94" operator="equal">
      <formula>"女"</formula>
    </cfRule>
    <cfRule type="cellIs" dxfId="181" priority="93" operator="equal">
      <formula>"混合"</formula>
    </cfRule>
  </conditionalFormatting>
  <conditionalFormatting sqref="E81">
    <cfRule type="cellIs" dxfId="180" priority="92" operator="equal">
      <formula>"女"</formula>
    </cfRule>
    <cfRule type="cellIs" dxfId="179" priority="91" operator="equal">
      <formula>"混合"</formula>
    </cfRule>
  </conditionalFormatting>
  <conditionalFormatting sqref="E83">
    <cfRule type="cellIs" dxfId="178" priority="89" operator="equal">
      <formula>"混合"</formula>
    </cfRule>
    <cfRule type="cellIs" dxfId="177" priority="90" operator="equal">
      <formula>"女"</formula>
    </cfRule>
  </conditionalFormatting>
  <conditionalFormatting sqref="E85">
    <cfRule type="cellIs" dxfId="176" priority="33" operator="equal">
      <formula>"混合"</formula>
    </cfRule>
    <cfRule type="cellIs" dxfId="175" priority="34" operator="equal">
      <formula>"女"</formula>
    </cfRule>
  </conditionalFormatting>
  <conditionalFormatting sqref="E87">
    <cfRule type="cellIs" dxfId="174" priority="36" operator="equal">
      <formula>"女"</formula>
    </cfRule>
    <cfRule type="cellIs" dxfId="173" priority="35" operator="equal">
      <formula>"混合"</formula>
    </cfRule>
  </conditionalFormatting>
  <conditionalFormatting sqref="E89">
    <cfRule type="cellIs" dxfId="172" priority="37" operator="equal">
      <formula>"混合"</formula>
    </cfRule>
    <cfRule type="cellIs" dxfId="171" priority="38" operator="equal">
      <formula>"女"</formula>
    </cfRule>
  </conditionalFormatting>
  <conditionalFormatting sqref="E91">
    <cfRule type="cellIs" dxfId="170" priority="39" operator="equal">
      <formula>"混合"</formula>
    </cfRule>
    <cfRule type="cellIs" dxfId="169" priority="40" operator="equal">
      <formula>"女"</formula>
    </cfRule>
  </conditionalFormatting>
  <conditionalFormatting sqref="E93">
    <cfRule type="cellIs" dxfId="168" priority="41" operator="equal">
      <formula>"混合"</formula>
    </cfRule>
    <cfRule type="cellIs" dxfId="167" priority="42" operator="equal">
      <formula>"女"</formula>
    </cfRule>
  </conditionalFormatting>
  <conditionalFormatting sqref="E95">
    <cfRule type="cellIs" dxfId="166" priority="43" operator="equal">
      <formula>"混合"</formula>
    </cfRule>
    <cfRule type="cellIs" dxfId="165" priority="44" operator="equal">
      <formula>"女"</formula>
    </cfRule>
  </conditionalFormatting>
  <conditionalFormatting sqref="E97">
    <cfRule type="cellIs" dxfId="164" priority="45" operator="equal">
      <formula>"混合"</formula>
    </cfRule>
    <cfRule type="cellIs" dxfId="163" priority="46" operator="equal">
      <formula>"女"</formula>
    </cfRule>
  </conditionalFormatting>
  <conditionalFormatting sqref="E99">
    <cfRule type="cellIs" dxfId="162" priority="48" operator="equal">
      <formula>"女"</formula>
    </cfRule>
    <cfRule type="cellIs" dxfId="161" priority="47" operator="equal">
      <formula>"混合"</formula>
    </cfRule>
  </conditionalFormatting>
  <conditionalFormatting sqref="E101">
    <cfRule type="cellIs" dxfId="160" priority="49" operator="equal">
      <formula>"混合"</formula>
    </cfRule>
    <cfRule type="cellIs" dxfId="159" priority="50" operator="equal">
      <formula>"女"</formula>
    </cfRule>
  </conditionalFormatting>
  <conditionalFormatting sqref="E103">
    <cfRule type="cellIs" dxfId="158" priority="51" operator="equal">
      <formula>"混合"</formula>
    </cfRule>
    <cfRule type="cellIs" dxfId="157" priority="52" operator="equal">
      <formula>"女"</formula>
    </cfRule>
  </conditionalFormatting>
  <conditionalFormatting sqref="E105">
    <cfRule type="cellIs" dxfId="156" priority="53" operator="equal">
      <formula>"混合"</formula>
    </cfRule>
    <cfRule type="cellIs" dxfId="155" priority="54" operator="equal">
      <formula>"女"</formula>
    </cfRule>
  </conditionalFormatting>
  <conditionalFormatting sqref="E107">
    <cfRule type="cellIs" dxfId="154" priority="55" operator="equal">
      <formula>"混合"</formula>
    </cfRule>
    <cfRule type="cellIs" dxfId="153" priority="56" operator="equal">
      <formula>"女"</formula>
    </cfRule>
  </conditionalFormatting>
  <conditionalFormatting sqref="E109">
    <cfRule type="cellIs" dxfId="152" priority="57" operator="equal">
      <formula>"混合"</formula>
    </cfRule>
    <cfRule type="cellIs" dxfId="151" priority="58" operator="equal">
      <formula>"女"</formula>
    </cfRule>
  </conditionalFormatting>
  <conditionalFormatting sqref="E111">
    <cfRule type="cellIs" dxfId="150" priority="59" operator="equal">
      <formula>"混合"</formula>
    </cfRule>
    <cfRule type="cellIs" dxfId="149" priority="60" operator="equal">
      <formula>"女"</formula>
    </cfRule>
  </conditionalFormatting>
  <conditionalFormatting sqref="E113">
    <cfRule type="cellIs" dxfId="148" priority="62" operator="equal">
      <formula>"女"</formula>
    </cfRule>
    <cfRule type="cellIs" dxfId="147" priority="61" operator="equal">
      <formula>"混合"</formula>
    </cfRule>
  </conditionalFormatting>
  <conditionalFormatting sqref="E115">
    <cfRule type="cellIs" dxfId="146" priority="64" operator="equal">
      <formula>"女"</formula>
    </cfRule>
    <cfRule type="cellIs" dxfId="145" priority="63" operator="equal">
      <formula>"混合"</formula>
    </cfRule>
  </conditionalFormatting>
  <conditionalFormatting sqref="H17:I66">
    <cfRule type="cellIs" dxfId="144" priority="128" operator="equal">
      <formula>"一　般"</formula>
    </cfRule>
    <cfRule type="cellIs" dxfId="143" priority="129" operator="equal">
      <formula>"高校生"</formula>
    </cfRule>
    <cfRule type="expression" dxfId="142" priority="130">
      <formula>G17=18</formula>
    </cfRule>
  </conditionalFormatting>
  <conditionalFormatting sqref="H77:I77">
    <cfRule type="expression" dxfId="141" priority="372">
      <formula>AD78=2</formula>
    </cfRule>
  </conditionalFormatting>
  <conditionalFormatting sqref="H79:I79">
    <cfRule type="expression" dxfId="140" priority="365">
      <formula>AD80=2</formula>
    </cfRule>
  </conditionalFormatting>
  <conditionalFormatting sqref="H81:I81">
    <cfRule type="expression" dxfId="139" priority="358">
      <formula>AD82=2</formula>
    </cfRule>
  </conditionalFormatting>
  <conditionalFormatting sqref="H83:I83">
    <cfRule type="expression" dxfId="138" priority="351">
      <formula>AD84=2</formula>
    </cfRule>
  </conditionalFormatting>
  <conditionalFormatting sqref="H85:I85">
    <cfRule type="expression" dxfId="137" priority="344">
      <formula>AD86=2</formula>
    </cfRule>
  </conditionalFormatting>
  <conditionalFormatting sqref="H87:I87">
    <cfRule type="expression" dxfId="136" priority="337">
      <formula>AD88=2</formula>
    </cfRule>
  </conditionalFormatting>
  <conditionalFormatting sqref="H89:I89">
    <cfRule type="expression" dxfId="135" priority="330">
      <formula>AD90=2</formula>
    </cfRule>
  </conditionalFormatting>
  <conditionalFormatting sqref="H91:I91">
    <cfRule type="expression" dxfId="134" priority="323">
      <formula>AD92=2</formula>
    </cfRule>
  </conditionalFormatting>
  <conditionalFormatting sqref="H93:I93">
    <cfRule type="expression" dxfId="133" priority="316">
      <formula>AD94=2</formula>
    </cfRule>
  </conditionalFormatting>
  <conditionalFormatting sqref="H95:I95">
    <cfRule type="expression" dxfId="132" priority="309">
      <formula>AD96=2</formula>
    </cfRule>
  </conditionalFormatting>
  <conditionalFormatting sqref="H97:I97">
    <cfRule type="expression" dxfId="131" priority="302">
      <formula>AD98=2</formula>
    </cfRule>
  </conditionalFormatting>
  <conditionalFormatting sqref="H99:I99">
    <cfRule type="expression" dxfId="130" priority="295">
      <formula>AD100=2</formula>
    </cfRule>
  </conditionalFormatting>
  <conditionalFormatting sqref="H101:I101">
    <cfRule type="expression" dxfId="129" priority="288">
      <formula>AD102=2</formula>
    </cfRule>
  </conditionalFormatting>
  <conditionalFormatting sqref="H103:I103">
    <cfRule type="expression" dxfId="128" priority="281">
      <formula>AD104=2</formula>
    </cfRule>
  </conditionalFormatting>
  <conditionalFormatting sqref="H105:I105">
    <cfRule type="expression" dxfId="127" priority="274">
      <formula>AD106=2</formula>
    </cfRule>
  </conditionalFormatting>
  <conditionalFormatting sqref="H107:I107">
    <cfRule type="expression" dxfId="126" priority="267">
      <formula>AD108=2</formula>
    </cfRule>
  </conditionalFormatting>
  <conditionalFormatting sqref="H109:I109">
    <cfRule type="expression" dxfId="125" priority="260">
      <formula>AD110=2</formula>
    </cfRule>
  </conditionalFormatting>
  <conditionalFormatting sqref="H111:I111">
    <cfRule type="expression" dxfId="124" priority="253">
      <formula>AD112=2</formula>
    </cfRule>
  </conditionalFormatting>
  <conditionalFormatting sqref="H113:I113">
    <cfRule type="expression" dxfId="123" priority="246">
      <formula>AD114=2</formula>
    </cfRule>
  </conditionalFormatting>
  <conditionalFormatting sqref="H115:I115">
    <cfRule type="expression" dxfId="122" priority="239">
      <formula>AD116=2</formula>
    </cfRule>
  </conditionalFormatting>
  <conditionalFormatting sqref="J77:K77">
    <cfRule type="expression" dxfId="121" priority="371">
      <formula>AE78=2</formula>
    </cfRule>
  </conditionalFormatting>
  <conditionalFormatting sqref="J79:K79">
    <cfRule type="expression" dxfId="120" priority="364">
      <formula>AE80=2</formula>
    </cfRule>
  </conditionalFormatting>
  <conditionalFormatting sqref="J81:K81">
    <cfRule type="expression" dxfId="119" priority="357">
      <formula>AE82=2</formula>
    </cfRule>
  </conditionalFormatting>
  <conditionalFormatting sqref="J83:K83">
    <cfRule type="expression" dxfId="118" priority="350">
      <formula>AE84=2</formula>
    </cfRule>
  </conditionalFormatting>
  <conditionalFormatting sqref="J85:K85">
    <cfRule type="expression" dxfId="117" priority="343">
      <formula>AE86=2</formula>
    </cfRule>
  </conditionalFormatting>
  <conditionalFormatting sqref="J87:K87">
    <cfRule type="expression" dxfId="116" priority="336">
      <formula>AE88=2</formula>
    </cfRule>
  </conditionalFormatting>
  <conditionalFormatting sqref="J89:K89">
    <cfRule type="expression" dxfId="115" priority="329">
      <formula>AE90=2</formula>
    </cfRule>
  </conditionalFormatting>
  <conditionalFormatting sqref="J91:K91">
    <cfRule type="expression" dxfId="114" priority="322">
      <formula>AE92=2</formula>
    </cfRule>
  </conditionalFormatting>
  <conditionalFormatting sqref="J93:K93">
    <cfRule type="expression" dxfId="113" priority="315">
      <formula>AE94=2</formula>
    </cfRule>
  </conditionalFormatting>
  <conditionalFormatting sqref="J95:K95">
    <cfRule type="expression" dxfId="112" priority="308">
      <formula>AE96=2</formula>
    </cfRule>
  </conditionalFormatting>
  <conditionalFormatting sqref="J97:K97">
    <cfRule type="expression" dxfId="111" priority="301">
      <formula>AE98=2</formula>
    </cfRule>
  </conditionalFormatting>
  <conditionalFormatting sqref="J99:K99">
    <cfRule type="expression" dxfId="110" priority="294">
      <formula>AE100=2</formula>
    </cfRule>
  </conditionalFormatting>
  <conditionalFormatting sqref="J101:K101">
    <cfRule type="expression" dxfId="109" priority="287">
      <formula>AE102=2</formula>
    </cfRule>
  </conditionalFormatting>
  <conditionalFormatting sqref="J103:K103">
    <cfRule type="expression" dxfId="108" priority="280">
      <formula>AE104=2</formula>
    </cfRule>
  </conditionalFormatting>
  <conditionalFormatting sqref="J105:K105">
    <cfRule type="expression" dxfId="107" priority="273">
      <formula>AE106=2</formula>
    </cfRule>
  </conditionalFormatting>
  <conditionalFormatting sqref="J107:K107">
    <cfRule type="expression" dxfId="106" priority="266">
      <formula>AE108=2</formula>
    </cfRule>
  </conditionalFormatting>
  <conditionalFormatting sqref="J109:K109">
    <cfRule type="expression" dxfId="105" priority="259">
      <formula>AE110=2</formula>
    </cfRule>
  </conditionalFormatting>
  <conditionalFormatting sqref="J111:K111">
    <cfRule type="expression" dxfId="104" priority="252">
      <formula>AE112=2</formula>
    </cfRule>
  </conditionalFormatting>
  <conditionalFormatting sqref="J113:K113">
    <cfRule type="expression" dxfId="103" priority="245">
      <formula>AE114=2</formula>
    </cfRule>
  </conditionalFormatting>
  <conditionalFormatting sqref="J115:K115">
    <cfRule type="expression" dxfId="102" priority="238">
      <formula>AE116=2</formula>
    </cfRule>
  </conditionalFormatting>
  <conditionalFormatting sqref="L77:M77">
    <cfRule type="expression" dxfId="101" priority="370">
      <formula>AF78=2</formula>
    </cfRule>
  </conditionalFormatting>
  <conditionalFormatting sqref="L79:M79">
    <cfRule type="expression" dxfId="100" priority="363">
      <formula>AF80=2</formula>
    </cfRule>
  </conditionalFormatting>
  <conditionalFormatting sqref="L81:M81">
    <cfRule type="expression" dxfId="99" priority="356">
      <formula>AF82=2</formula>
    </cfRule>
  </conditionalFormatting>
  <conditionalFormatting sqref="L83:M83">
    <cfRule type="expression" dxfId="98" priority="349">
      <formula>AF84=2</formula>
    </cfRule>
  </conditionalFormatting>
  <conditionalFormatting sqref="L85:M85">
    <cfRule type="expression" dxfId="97" priority="342">
      <formula>AF86=2</formula>
    </cfRule>
  </conditionalFormatting>
  <conditionalFormatting sqref="L87:M87">
    <cfRule type="expression" dxfId="96" priority="335">
      <formula>AF88=2</formula>
    </cfRule>
  </conditionalFormatting>
  <conditionalFormatting sqref="L89:M89">
    <cfRule type="expression" dxfId="95" priority="328">
      <formula>AF90=2</formula>
    </cfRule>
  </conditionalFormatting>
  <conditionalFormatting sqref="L91:M91">
    <cfRule type="expression" dxfId="94" priority="321">
      <formula>AF92=2</formula>
    </cfRule>
  </conditionalFormatting>
  <conditionalFormatting sqref="L93:M93">
    <cfRule type="expression" dxfId="93" priority="314">
      <formula>AF94=2</formula>
    </cfRule>
  </conditionalFormatting>
  <conditionalFormatting sqref="L95:M95">
    <cfRule type="expression" dxfId="92" priority="307">
      <formula>AF96=2</formula>
    </cfRule>
  </conditionalFormatting>
  <conditionalFormatting sqref="L97:M97">
    <cfRule type="expression" dxfId="91" priority="300">
      <formula>AF98=2</formula>
    </cfRule>
  </conditionalFormatting>
  <conditionalFormatting sqref="L99:M99">
    <cfRule type="expression" dxfId="90" priority="293">
      <formula>AF100=2</formula>
    </cfRule>
  </conditionalFormatting>
  <conditionalFormatting sqref="L101:M101">
    <cfRule type="expression" dxfId="89" priority="286">
      <formula>AF102=2</formula>
    </cfRule>
  </conditionalFormatting>
  <conditionalFormatting sqref="L103:M103">
    <cfRule type="expression" dxfId="88" priority="279">
      <formula>AF104=2</formula>
    </cfRule>
  </conditionalFormatting>
  <conditionalFormatting sqref="L105:M105">
    <cfRule type="expression" dxfId="87" priority="272">
      <formula>AF106=2</formula>
    </cfRule>
  </conditionalFormatting>
  <conditionalFormatting sqref="L107:M107">
    <cfRule type="expression" dxfId="86" priority="265">
      <formula>AF108=2</formula>
    </cfRule>
  </conditionalFormatting>
  <conditionalFormatting sqref="L109:M109">
    <cfRule type="expression" dxfId="85" priority="258">
      <formula>AF110=2</formula>
    </cfRule>
  </conditionalFormatting>
  <conditionalFormatting sqref="L111:M111">
    <cfRule type="expression" dxfId="84" priority="251">
      <formula>AF112=2</formula>
    </cfRule>
  </conditionalFormatting>
  <conditionalFormatting sqref="L113:M113">
    <cfRule type="expression" dxfId="83" priority="244">
      <formula>AF114=2</formula>
    </cfRule>
  </conditionalFormatting>
  <conditionalFormatting sqref="L115:M115">
    <cfRule type="expression" dxfId="82" priority="237">
      <formula>AF116=2</formula>
    </cfRule>
  </conditionalFormatting>
  <conditionalFormatting sqref="N77:O77">
    <cfRule type="expression" dxfId="81" priority="369">
      <formula>AG78=2</formula>
    </cfRule>
  </conditionalFormatting>
  <conditionalFormatting sqref="N79:O79">
    <cfRule type="expression" dxfId="80" priority="362">
      <formula>AG80=2</formula>
    </cfRule>
  </conditionalFormatting>
  <conditionalFormatting sqref="N81:O81">
    <cfRule type="expression" dxfId="79" priority="355">
      <formula>AG82=2</formula>
    </cfRule>
  </conditionalFormatting>
  <conditionalFormatting sqref="N83:O83">
    <cfRule type="expression" dxfId="78" priority="348">
      <formula>AG84=2</formula>
    </cfRule>
  </conditionalFormatting>
  <conditionalFormatting sqref="N85:O85">
    <cfRule type="expression" dxfId="77" priority="341">
      <formula>AG86=2</formula>
    </cfRule>
  </conditionalFormatting>
  <conditionalFormatting sqref="N87:O87">
    <cfRule type="expression" dxfId="76" priority="334">
      <formula>AG88=2</formula>
    </cfRule>
  </conditionalFormatting>
  <conditionalFormatting sqref="N89:O89">
    <cfRule type="expression" dxfId="75" priority="327">
      <formula>AG90=2</formula>
    </cfRule>
  </conditionalFormatting>
  <conditionalFormatting sqref="N91:O91">
    <cfRule type="expression" dxfId="74" priority="320">
      <formula>AG92=2</formula>
    </cfRule>
  </conditionalFormatting>
  <conditionalFormatting sqref="N93:O93">
    <cfRule type="expression" dxfId="73" priority="313">
      <formula>AG94=2</formula>
    </cfRule>
  </conditionalFormatting>
  <conditionalFormatting sqref="N95:O95">
    <cfRule type="expression" dxfId="72" priority="306">
      <formula>AG96=2</formula>
    </cfRule>
  </conditionalFormatting>
  <conditionalFormatting sqref="N97:O97">
    <cfRule type="expression" dxfId="71" priority="299">
      <formula>AG98=2</formula>
    </cfRule>
  </conditionalFormatting>
  <conditionalFormatting sqref="N99:O99">
    <cfRule type="expression" dxfId="70" priority="292">
      <formula>AG100=2</formula>
    </cfRule>
  </conditionalFormatting>
  <conditionalFormatting sqref="N101:O101">
    <cfRule type="expression" dxfId="69" priority="285">
      <formula>AG102=2</formula>
    </cfRule>
  </conditionalFormatting>
  <conditionalFormatting sqref="N103:O103">
    <cfRule type="expression" dxfId="68" priority="278">
      <formula>AG104=2</formula>
    </cfRule>
  </conditionalFormatting>
  <conditionalFormatting sqref="N105:O105">
    <cfRule type="expression" dxfId="67" priority="271">
      <formula>AG106=2</formula>
    </cfRule>
  </conditionalFormatting>
  <conditionalFormatting sqref="N107:O107">
    <cfRule type="expression" dxfId="66" priority="264">
      <formula>AG108=2</formula>
    </cfRule>
  </conditionalFormatting>
  <conditionalFormatting sqref="N109:O109">
    <cfRule type="expression" dxfId="65" priority="257">
      <formula>AG110=2</formula>
    </cfRule>
  </conditionalFormatting>
  <conditionalFormatting sqref="N111:O111">
    <cfRule type="expression" dxfId="64" priority="250">
      <formula>AG112=2</formula>
    </cfRule>
  </conditionalFormatting>
  <conditionalFormatting sqref="N113:O113">
    <cfRule type="expression" dxfId="63" priority="243">
      <formula>AG114=2</formula>
    </cfRule>
  </conditionalFormatting>
  <conditionalFormatting sqref="N115:O115">
    <cfRule type="expression" dxfId="62" priority="236">
      <formula>AG116=2</formula>
    </cfRule>
  </conditionalFormatting>
  <conditionalFormatting sqref="P77:Q77">
    <cfRule type="expression" dxfId="61" priority="368">
      <formula>AH78=2</formula>
    </cfRule>
  </conditionalFormatting>
  <conditionalFormatting sqref="P79:Q79">
    <cfRule type="expression" dxfId="60" priority="361">
      <formula>AH80=2</formula>
    </cfRule>
  </conditionalFormatting>
  <conditionalFormatting sqref="P81:Q81">
    <cfRule type="expression" dxfId="59" priority="354">
      <formula>AH82=2</formula>
    </cfRule>
  </conditionalFormatting>
  <conditionalFormatting sqref="P83:Q83">
    <cfRule type="expression" dxfId="58" priority="347">
      <formula>AH84=2</formula>
    </cfRule>
  </conditionalFormatting>
  <conditionalFormatting sqref="P85:Q85">
    <cfRule type="expression" dxfId="57" priority="340">
      <formula>AH86=2</formula>
    </cfRule>
  </conditionalFormatting>
  <conditionalFormatting sqref="P87:Q87">
    <cfRule type="expression" dxfId="56" priority="333">
      <formula>AH88=2</formula>
    </cfRule>
  </conditionalFormatting>
  <conditionalFormatting sqref="P89:Q89">
    <cfRule type="expression" dxfId="55" priority="326">
      <formula>AH90=2</formula>
    </cfRule>
  </conditionalFormatting>
  <conditionalFormatting sqref="P91:Q91">
    <cfRule type="expression" dxfId="54" priority="319">
      <formula>AH92=2</formula>
    </cfRule>
  </conditionalFormatting>
  <conditionalFormatting sqref="P93:Q93">
    <cfRule type="expression" dxfId="53" priority="312">
      <formula>AH94=2</formula>
    </cfRule>
  </conditionalFormatting>
  <conditionalFormatting sqref="P95:Q95">
    <cfRule type="expression" dxfId="52" priority="305">
      <formula>AH96=2</formula>
    </cfRule>
  </conditionalFormatting>
  <conditionalFormatting sqref="P97:Q97">
    <cfRule type="expression" dxfId="51" priority="298">
      <formula>AH98=2</formula>
    </cfRule>
  </conditionalFormatting>
  <conditionalFormatting sqref="P99:Q99">
    <cfRule type="expression" dxfId="50" priority="291">
      <formula>AH100=2</formula>
    </cfRule>
  </conditionalFormatting>
  <conditionalFormatting sqref="P101:Q101">
    <cfRule type="expression" dxfId="49" priority="284">
      <formula>AH102=2</formula>
    </cfRule>
  </conditionalFormatting>
  <conditionalFormatting sqref="P103:Q103">
    <cfRule type="expression" dxfId="48" priority="277">
      <formula>AH104=2</formula>
    </cfRule>
  </conditionalFormatting>
  <conditionalFormatting sqref="P105:Q105">
    <cfRule type="expression" dxfId="47" priority="270">
      <formula>AH106=2</formula>
    </cfRule>
  </conditionalFormatting>
  <conditionalFormatting sqref="P107:Q107">
    <cfRule type="expression" dxfId="46" priority="263">
      <formula>AH108=2</formula>
    </cfRule>
  </conditionalFormatting>
  <conditionalFormatting sqref="P109:Q109">
    <cfRule type="expression" dxfId="45" priority="256">
      <formula>AH110=2</formula>
    </cfRule>
  </conditionalFormatting>
  <conditionalFormatting sqref="P111:Q111">
    <cfRule type="expression" dxfId="44" priority="249">
      <formula>AH112=2</formula>
    </cfRule>
  </conditionalFormatting>
  <conditionalFormatting sqref="P113:Q113">
    <cfRule type="expression" dxfId="43" priority="242">
      <formula>AH114=2</formula>
    </cfRule>
  </conditionalFormatting>
  <conditionalFormatting sqref="P115:Q115">
    <cfRule type="expression" dxfId="42" priority="235">
      <formula>AH116=2</formula>
    </cfRule>
  </conditionalFormatting>
  <conditionalFormatting sqref="R77:T77">
    <cfRule type="expression" dxfId="41" priority="367">
      <formula>AI78=2</formula>
    </cfRule>
  </conditionalFormatting>
  <conditionalFormatting sqref="R79:T79">
    <cfRule type="expression" dxfId="40" priority="127">
      <formula>AI80=2</formula>
    </cfRule>
  </conditionalFormatting>
  <conditionalFormatting sqref="R81:T81">
    <cfRule type="expression" dxfId="39" priority="126">
      <formula>AI82=2</formula>
    </cfRule>
  </conditionalFormatting>
  <conditionalFormatting sqref="R83:T83">
    <cfRule type="expression" dxfId="38" priority="125">
      <formula>AI84=2</formula>
    </cfRule>
  </conditionalFormatting>
  <conditionalFormatting sqref="R85:T85">
    <cfRule type="expression" dxfId="37" priority="124">
      <formula>AI86=2</formula>
    </cfRule>
  </conditionalFormatting>
  <conditionalFormatting sqref="R87:T87">
    <cfRule type="expression" dxfId="36" priority="123">
      <formula>AI88=2</formula>
    </cfRule>
  </conditionalFormatting>
  <conditionalFormatting sqref="R89:T89">
    <cfRule type="expression" dxfId="35" priority="122">
      <formula>AI90=2</formula>
    </cfRule>
  </conditionalFormatting>
  <conditionalFormatting sqref="R91:T91">
    <cfRule type="expression" dxfId="34" priority="121">
      <formula>AI92=2</formula>
    </cfRule>
  </conditionalFormatting>
  <conditionalFormatting sqref="R93:T93">
    <cfRule type="expression" dxfId="33" priority="120">
      <formula>AI94=2</formula>
    </cfRule>
  </conditionalFormatting>
  <conditionalFormatting sqref="R95:T95">
    <cfRule type="expression" dxfId="32" priority="119">
      <formula>AI96=2</formula>
    </cfRule>
  </conditionalFormatting>
  <conditionalFormatting sqref="R97:T97">
    <cfRule type="expression" dxfId="31" priority="118">
      <formula>AI98=2</formula>
    </cfRule>
  </conditionalFormatting>
  <conditionalFormatting sqref="R99:T99">
    <cfRule type="expression" dxfId="30" priority="117">
      <formula>AI100=2</formula>
    </cfRule>
  </conditionalFormatting>
  <conditionalFormatting sqref="R101:T101">
    <cfRule type="expression" dxfId="29" priority="116">
      <formula>AI102=2</formula>
    </cfRule>
  </conditionalFormatting>
  <conditionalFormatting sqref="R103:T103">
    <cfRule type="expression" dxfId="28" priority="115">
      <formula>AI104=2</formula>
    </cfRule>
  </conditionalFormatting>
  <conditionalFormatting sqref="R105:T105">
    <cfRule type="expression" dxfId="27" priority="114">
      <formula>AI106=2</formula>
    </cfRule>
  </conditionalFormatting>
  <conditionalFormatting sqref="R107:T107">
    <cfRule type="expression" dxfId="26" priority="113">
      <formula>AI108=2</formula>
    </cfRule>
  </conditionalFormatting>
  <conditionalFormatting sqref="R109:T109">
    <cfRule type="expression" dxfId="25" priority="112">
      <formula>AI110=2</formula>
    </cfRule>
  </conditionalFormatting>
  <conditionalFormatting sqref="R111:T111">
    <cfRule type="expression" dxfId="24" priority="111">
      <formula>AI112=2</formula>
    </cfRule>
  </conditionalFormatting>
  <conditionalFormatting sqref="R113:T113">
    <cfRule type="expression" dxfId="23" priority="110">
      <formula>AI114=2</formula>
    </cfRule>
  </conditionalFormatting>
  <conditionalFormatting sqref="R115:T115">
    <cfRule type="expression" dxfId="22" priority="109">
      <formula>AI116=2</formula>
    </cfRule>
  </conditionalFormatting>
  <conditionalFormatting sqref="U77">
    <cfRule type="cellIs" dxfId="21" priority="32" operator="equal">
      <formula>"性別エラー"</formula>
    </cfRule>
  </conditionalFormatting>
  <conditionalFormatting sqref="U79">
    <cfRule type="cellIs" dxfId="20" priority="31" operator="equal">
      <formula>"性別エラー"</formula>
    </cfRule>
  </conditionalFormatting>
  <conditionalFormatting sqref="U81">
    <cfRule type="cellIs" dxfId="19" priority="30" operator="equal">
      <formula>"性別エラー"</formula>
    </cfRule>
  </conditionalFormatting>
  <conditionalFormatting sqref="U83">
    <cfRule type="cellIs" dxfId="18" priority="29" operator="equal">
      <formula>"性別エラー"</formula>
    </cfRule>
  </conditionalFormatting>
  <conditionalFormatting sqref="U85">
    <cfRule type="cellIs" dxfId="17" priority="28" operator="equal">
      <formula>"性別エラー"</formula>
    </cfRule>
  </conditionalFormatting>
  <conditionalFormatting sqref="U87">
    <cfRule type="cellIs" dxfId="16" priority="27" operator="equal">
      <formula>"性別エラー"</formula>
    </cfRule>
  </conditionalFormatting>
  <conditionalFormatting sqref="U89">
    <cfRule type="cellIs" dxfId="15" priority="26" operator="equal">
      <formula>"性別エラー"</formula>
    </cfRule>
  </conditionalFormatting>
  <conditionalFormatting sqref="U91">
    <cfRule type="cellIs" dxfId="14" priority="25" operator="equal">
      <formula>"性別エラー"</formula>
    </cfRule>
  </conditionalFormatting>
  <conditionalFormatting sqref="U93">
    <cfRule type="cellIs" dxfId="13" priority="24" operator="equal">
      <formula>"性別エラー"</formula>
    </cfRule>
  </conditionalFormatting>
  <conditionalFormatting sqref="U95">
    <cfRule type="cellIs" dxfId="12" priority="21" operator="equal">
      <formula>"性別エラー"</formula>
    </cfRule>
  </conditionalFormatting>
  <conditionalFormatting sqref="U97">
    <cfRule type="cellIs" dxfId="11" priority="20" operator="equal">
      <formula>"性別エラー"</formula>
    </cfRule>
  </conditionalFormatting>
  <conditionalFormatting sqref="U99">
    <cfRule type="cellIs" dxfId="10" priority="19" operator="equal">
      <formula>"性別エラー"</formula>
    </cfRule>
  </conditionalFormatting>
  <conditionalFormatting sqref="U101">
    <cfRule type="cellIs" dxfId="9" priority="18" operator="equal">
      <formula>"性別エラー"</formula>
    </cfRule>
  </conditionalFormatting>
  <conditionalFormatting sqref="U103">
    <cfRule type="cellIs" dxfId="8" priority="17" operator="equal">
      <formula>"性別エラー"</formula>
    </cfRule>
  </conditionalFormatting>
  <conditionalFormatting sqref="U105">
    <cfRule type="cellIs" dxfId="7" priority="16" operator="equal">
      <formula>"性別エラー"</formula>
    </cfRule>
  </conditionalFormatting>
  <conditionalFormatting sqref="U107">
    <cfRule type="cellIs" dxfId="6" priority="15" operator="equal">
      <formula>"性別エラー"</formula>
    </cfRule>
  </conditionalFormatting>
  <conditionalFormatting sqref="U109">
    <cfRule type="cellIs" dxfId="5" priority="14" operator="equal">
      <formula>"性別エラー"</formula>
    </cfRule>
  </conditionalFormatting>
  <conditionalFormatting sqref="U111">
    <cfRule type="cellIs" dxfId="4" priority="13" operator="equal">
      <formula>"性別エラー"</formula>
    </cfRule>
  </conditionalFormatting>
  <conditionalFormatting sqref="U113">
    <cfRule type="cellIs" dxfId="3" priority="12" operator="equal">
      <formula>"性別エラー"</formula>
    </cfRule>
  </conditionalFormatting>
  <conditionalFormatting sqref="U115">
    <cfRule type="cellIs" dxfId="2" priority="11" operator="equal">
      <formula>"性別エラー"</formula>
    </cfRule>
  </conditionalFormatting>
  <conditionalFormatting sqref="V17:AA66">
    <cfRule type="expression" dxfId="1" priority="97">
      <formula>AN17=2</formula>
    </cfRule>
  </conditionalFormatting>
  <conditionalFormatting sqref="AL17:AM66">
    <cfRule type="containsText" dxfId="0" priority="98" stopIfTrue="1" operator="containsText" text="高校生・一般の区別を選択">
      <formula>NOT(ISERROR(SEARCH("高校生・一般の区別を選択",AL17)))</formula>
    </cfRule>
  </conditionalFormatting>
  <dataValidations count="12">
    <dataValidation imeMode="off" allowBlank="1" showInputMessage="1" showErrorMessage="1" sqref="R14:R16 N14:N16 U17:U66 H77:S116 Q17:R66 E17:F66 M17:N66 D6:F6 D8:F8" xr:uid="{00000000-0002-0000-0000-000000000000}"/>
    <dataValidation imeMode="hiragana" allowBlank="1" showInputMessage="1" showErrorMessage="1" sqref="B17:C66 V17:AG66 D4:F5" xr:uid="{00000000-0002-0000-0000-000001000000}"/>
    <dataValidation type="list" allowBlank="1" showInputMessage="1" showErrorMessage="1" sqref="D17:D66" xr:uid="{00000000-0002-0000-0000-000004000000}">
      <formula1>$D$118:$D$120</formula1>
    </dataValidation>
    <dataValidation type="list" allowBlank="1" showInputMessage="1" showErrorMessage="1" sqref="H17:I66" xr:uid="{00000000-0002-0000-0000-000005000000}">
      <formula1>$E$118:$E$120</formula1>
    </dataValidation>
    <dataValidation type="list" allowBlank="1" showInputMessage="1" showErrorMessage="1" sqref="O17:P66" xr:uid="{00000000-0002-0000-0000-000006000000}">
      <formula1>$G$118:$G$132</formula1>
    </dataValidation>
    <dataValidation type="list" allowBlank="1" showInputMessage="1" showErrorMessage="1" sqref="B77:D77 B79:D79 B83:D83 B85:D85 B87:D87 B89:D89 B91:D91 B93:D93 B95:D95 B97:D97 B115:D115 B113:D113 B111:D111 B109:D109 B107:D107 B105:D105 B103:D103 B101:D101 B99:D99 B81:D81" xr:uid="{00000000-0002-0000-0000-000007000000}">
      <formula1>$G$133:$G$136</formula1>
    </dataValidation>
    <dataValidation type="list" allowBlank="1" showInputMessage="1" showErrorMessage="1" sqref="E77 E85 E91 E93 E95 E97 E99 E101 E103 E105 E107 E109 E111 E113 E115 E89 E87 E83 E81 E79" xr:uid="{00000000-0002-0000-0000-000008000000}">
      <formula1>$D$118:$D$121</formula1>
    </dataValidation>
    <dataValidation type="list" allowBlank="1" showInputMessage="1" showErrorMessage="1" sqref="AH17:AI66" xr:uid="{00000000-0002-0000-0000-000009000000}">
      <formula1>$I$118:$I$128</formula1>
    </dataValidation>
    <dataValidation type="list" imeMode="off" allowBlank="1" showInputMessage="1" showErrorMessage="1" sqref="D9:E9" xr:uid="{00000000-0002-0000-0000-00000A000000}">
      <formula1>$B$118:$B$120</formula1>
    </dataValidation>
    <dataValidation type="list" allowBlank="1" showInputMessage="1" showErrorMessage="1" sqref="N9" xr:uid="{00000000-0002-0000-0000-00000B000000}">
      <formula1>$K$118:$K$125</formula1>
    </dataValidation>
    <dataValidation type="list" imeMode="off" allowBlank="1" showInputMessage="1" showErrorMessage="1" sqref="D7:F7" xr:uid="{884D834A-20C3-4BDE-B59D-730665D39295}">
      <formula1>$D$124:$D$136</formula1>
    </dataValidation>
    <dataValidation type="list" allowBlank="1" showInputMessage="1" showErrorMessage="1" sqref="K17:L66" xr:uid="{540DDEA2-7E8E-46D7-8D92-F699338AA20C}">
      <formula1>$G$118:$G$133</formula1>
    </dataValidation>
  </dataValidations>
  <hyperlinks>
    <hyperlink ref="B67" location="'2026_一般・団体'!D4" display="上に戻る" xr:uid="{00000000-0004-0000-0000-000001000000}"/>
    <hyperlink ref="B117" location="'2026_一般・団体'!D4" display="■一番上に戻る" xr:uid="{00000000-0004-0000-0000-000002000000}"/>
    <hyperlink ref="B10:J10" location="'2026_一般・団体'!B77" display="■リレー入力欄へ（ここをクリックすると入力欄にジャンプします。）" xr:uid="{00000000-0004-0000-0000-000000000000}"/>
    <hyperlink ref="D117" location="'2026_一般・団体'!B77" display="■リレー入力欄へ" xr:uid="{86404B9E-F008-45BE-91F9-E48370678794}"/>
  </hyperlinks>
  <printOptions horizontalCentered="1"/>
  <pageMargins left="0.19685039370078741" right="0.19685039370078741" top="0.78740157480314965" bottom="0.39370078740157483" header="0.51181102362204722" footer="0.19685039370078741"/>
  <pageSetup paperSize="9" scale="44" fitToHeight="2" orientation="portrait" blackAndWhite="1" r:id="rId1"/>
  <headerFooter alignWithMargins="0"/>
  <rowBreaks count="1" manualBreakCount="1">
    <brk id="67" max="19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3"/>
  <sheetViews>
    <sheetView workbookViewId="0"/>
  </sheetViews>
  <sheetFormatPr defaultColWidth="8.88671875" defaultRowHeight="15" customHeight="1" x14ac:dyDescent="0.2"/>
  <cols>
    <col min="1" max="1" width="6.44140625" style="1" customWidth="1"/>
    <col min="2" max="2" width="6.77734375" style="1" customWidth="1"/>
    <col min="3" max="3" width="21.109375" style="2" customWidth="1"/>
    <col min="4" max="4" width="7.44140625" style="3" bestFit="1" customWidth="1"/>
    <col min="5" max="5" width="1.77734375" style="1" customWidth="1"/>
    <col min="6" max="6" width="21.109375" style="2" customWidth="1"/>
    <col min="7" max="7" width="1.77734375" style="2" customWidth="1"/>
    <col min="8" max="8" width="21.109375" style="1" customWidth="1"/>
    <col min="9" max="9" width="9.44140625" style="1" bestFit="1" customWidth="1"/>
    <col min="10" max="10" width="4.21875" style="2" customWidth="1"/>
    <col min="11" max="11" width="8.88671875" style="2"/>
    <col min="12" max="12" width="21.109375" style="2" customWidth="1"/>
    <col min="13" max="13" width="8.88671875" style="2"/>
    <col min="14" max="14" width="1.77734375" style="2" customWidth="1"/>
    <col min="15" max="15" width="21.109375" style="2" customWidth="1"/>
    <col min="16" max="16" width="1.77734375" style="2" customWidth="1"/>
    <col min="17" max="17" width="21.109375" style="2" customWidth="1"/>
    <col min="18" max="18" width="9.44140625" style="2" bestFit="1" customWidth="1"/>
    <col min="19" max="16384" width="8.88671875" style="2"/>
  </cols>
  <sheetData>
    <row r="1" spans="1:18" s="1" customFormat="1" ht="15" customHeight="1" x14ac:dyDescent="0.2">
      <c r="B1" s="6" t="s">
        <v>20</v>
      </c>
      <c r="C1" s="6" t="s">
        <v>21</v>
      </c>
      <c r="D1" s="6" t="s">
        <v>23</v>
      </c>
      <c r="E1" s="81"/>
      <c r="F1" s="81" t="s">
        <v>22</v>
      </c>
      <c r="G1" s="81"/>
      <c r="H1" s="81" t="s">
        <v>26</v>
      </c>
      <c r="I1" s="81" t="s">
        <v>31</v>
      </c>
      <c r="K1" s="6" t="s">
        <v>20</v>
      </c>
      <c r="L1" s="6" t="s">
        <v>21</v>
      </c>
      <c r="M1" s="6" t="s">
        <v>13</v>
      </c>
      <c r="N1" s="81"/>
      <c r="O1" s="81" t="s">
        <v>22</v>
      </c>
      <c r="P1" s="81"/>
      <c r="Q1" s="81" t="s">
        <v>26</v>
      </c>
      <c r="R1" s="81" t="s">
        <v>31</v>
      </c>
    </row>
    <row r="2" spans="1:18" ht="15" customHeight="1" x14ac:dyDescent="0.2">
      <c r="A2" s="1">
        <v>1</v>
      </c>
      <c r="B2" s="1">
        <f>'2026_一般・団体'!$D17</f>
        <v>0</v>
      </c>
      <c r="C2" s="2">
        <f>'2026_一般・団体'!$K17</f>
        <v>0</v>
      </c>
      <c r="D2" s="4">
        <f>IF('2026_一般・団体'!$M17="",'2026_一般・団体'!$N17,CONCATENATE('2026_一般・団体'!$M17,"-",'2026_一般・団体'!$N17))</f>
        <v>0</v>
      </c>
      <c r="F2" s="5" t="str">
        <f>CONCATENATE('2026_一般・団体'!$B17,"　",'2026_一般・団体'!$C17)</f>
        <v>　</v>
      </c>
      <c r="G2" s="5"/>
      <c r="H2" s="1">
        <f>'2026_一般・団体'!$D$4</f>
        <v>0</v>
      </c>
      <c r="I2" s="1" t="str">
        <f>'2026_一般・団体'!$J17</f>
        <v/>
      </c>
      <c r="K2" s="1">
        <f>B2</f>
        <v>0</v>
      </c>
      <c r="L2" s="2">
        <f>'2026_一般・団体'!$O17</f>
        <v>0</v>
      </c>
      <c r="M2" s="4">
        <f>IF('2026_一般・団体'!$Q17="",'2026_一般・団体'!$R17,CONCATENATE('2026_一般・団体'!$Q17,"-",'2026_一般・団体'!$R17))</f>
        <v>0</v>
      </c>
      <c r="N2" s="1"/>
      <c r="O2" s="5" t="str">
        <f t="shared" ref="O2:O33" si="0">F2</f>
        <v>　</v>
      </c>
      <c r="P2" s="5"/>
      <c r="Q2" s="1">
        <f>H2</f>
        <v>0</v>
      </c>
      <c r="R2" s="1" t="str">
        <f>I2</f>
        <v/>
      </c>
    </row>
    <row r="3" spans="1:18" ht="15" customHeight="1" x14ac:dyDescent="0.2">
      <c r="A3" s="1">
        <v>2</v>
      </c>
      <c r="B3" s="1">
        <f>'2026_一般・団体'!$D18</f>
        <v>0</v>
      </c>
      <c r="C3" s="2">
        <f>'2026_一般・団体'!$K18</f>
        <v>0</v>
      </c>
      <c r="D3" s="4">
        <f>IF('2026_一般・団体'!$M18="",'2026_一般・団体'!$N18,CONCATENATE('2026_一般・団体'!$M18,"-",'2026_一般・団体'!$N18))</f>
        <v>0</v>
      </c>
      <c r="F3" s="5" t="str">
        <f>CONCATENATE('2026_一般・団体'!$B18,"　",'2026_一般・団体'!$C18)</f>
        <v>　</v>
      </c>
      <c r="G3" s="5"/>
      <c r="H3" s="1">
        <f>'2026_一般・団体'!$D$4</f>
        <v>0</v>
      </c>
      <c r="I3" s="1" t="str">
        <f>'2026_一般・団体'!$J18</f>
        <v/>
      </c>
      <c r="K3" s="1">
        <f>'2026_一般・団体'!$D18</f>
        <v>0</v>
      </c>
      <c r="L3" s="2">
        <f>'2026_一般・団体'!$O18</f>
        <v>0</v>
      </c>
      <c r="M3" s="4">
        <f>IF('2026_一般・団体'!$Q18="",'2026_一般・団体'!$R18,CONCATENATE('2026_一般・団体'!$Q18,"-",'2026_一般・団体'!$R18))</f>
        <v>0</v>
      </c>
      <c r="N3" s="1"/>
      <c r="O3" s="5" t="str">
        <f t="shared" si="0"/>
        <v>　</v>
      </c>
      <c r="P3" s="5"/>
      <c r="Q3" s="1">
        <f t="shared" ref="Q3:Q34" si="1">H3</f>
        <v>0</v>
      </c>
      <c r="R3" s="1" t="str">
        <f t="shared" ref="R3:R8" si="2">I3</f>
        <v/>
      </c>
    </row>
    <row r="4" spans="1:18" ht="15" customHeight="1" x14ac:dyDescent="0.2">
      <c r="A4" s="1">
        <v>3</v>
      </c>
      <c r="B4" s="1">
        <f>'2026_一般・団体'!$D19</f>
        <v>0</v>
      </c>
      <c r="C4" s="2">
        <f>'2026_一般・団体'!$K19</f>
        <v>0</v>
      </c>
      <c r="D4" s="4">
        <f>IF('2026_一般・団体'!$M19="",'2026_一般・団体'!$N19,CONCATENATE('2026_一般・団体'!$M19,"-",'2026_一般・団体'!$N19))</f>
        <v>0</v>
      </c>
      <c r="F4" s="5" t="str">
        <f>CONCATENATE('2026_一般・団体'!$B19,"　",'2026_一般・団体'!$C19)</f>
        <v>　</v>
      </c>
      <c r="G4" s="5"/>
      <c r="H4" s="1">
        <f>'2026_一般・団体'!$D$4</f>
        <v>0</v>
      </c>
      <c r="I4" s="1" t="str">
        <f>'2026_一般・団体'!$J19</f>
        <v/>
      </c>
      <c r="K4" s="1">
        <f>'2026_一般・団体'!$D19</f>
        <v>0</v>
      </c>
      <c r="L4" s="2">
        <f>'2026_一般・団体'!$O19</f>
        <v>0</v>
      </c>
      <c r="M4" s="4">
        <f>IF('2026_一般・団体'!$Q19="",'2026_一般・団体'!$R19,CONCATENATE('2026_一般・団体'!$Q19,"-",'2026_一般・団体'!$R19))</f>
        <v>0</v>
      </c>
      <c r="N4" s="1"/>
      <c r="O4" s="5" t="str">
        <f t="shared" si="0"/>
        <v>　</v>
      </c>
      <c r="P4" s="5"/>
      <c r="Q4" s="1">
        <f t="shared" si="1"/>
        <v>0</v>
      </c>
      <c r="R4" s="1" t="str">
        <f t="shared" si="2"/>
        <v/>
      </c>
    </row>
    <row r="5" spans="1:18" ht="15" customHeight="1" x14ac:dyDescent="0.2">
      <c r="A5" s="1">
        <v>4</v>
      </c>
      <c r="B5" s="1">
        <f>'2026_一般・団体'!$D20</f>
        <v>0</v>
      </c>
      <c r="C5" s="2">
        <f>'2026_一般・団体'!$K20</f>
        <v>0</v>
      </c>
      <c r="D5" s="4">
        <f>IF('2026_一般・団体'!$M20="",'2026_一般・団体'!$N20,CONCATENATE('2026_一般・団体'!$M20,"-",'2026_一般・団体'!$N20))</f>
        <v>0</v>
      </c>
      <c r="F5" s="5" t="str">
        <f>CONCATENATE('2026_一般・団体'!$B20,"　",'2026_一般・団体'!$C20)</f>
        <v>　</v>
      </c>
      <c r="G5" s="5"/>
      <c r="H5" s="1">
        <f>'2026_一般・団体'!$D$4</f>
        <v>0</v>
      </c>
      <c r="I5" s="1" t="str">
        <f>'2026_一般・団体'!$J20</f>
        <v/>
      </c>
      <c r="K5" s="1">
        <f>'2026_一般・団体'!$D20</f>
        <v>0</v>
      </c>
      <c r="L5" s="2">
        <f>'2026_一般・団体'!$O20</f>
        <v>0</v>
      </c>
      <c r="M5" s="4">
        <f>IF('2026_一般・団体'!$Q20="",'2026_一般・団体'!$R20,CONCATENATE('2026_一般・団体'!$Q20,"-",'2026_一般・団体'!$R20))</f>
        <v>0</v>
      </c>
      <c r="N5" s="1"/>
      <c r="O5" s="5" t="str">
        <f t="shared" si="0"/>
        <v>　</v>
      </c>
      <c r="P5" s="5"/>
      <c r="Q5" s="1">
        <f t="shared" si="1"/>
        <v>0</v>
      </c>
      <c r="R5" s="1" t="str">
        <f t="shared" si="2"/>
        <v/>
      </c>
    </row>
    <row r="6" spans="1:18" ht="15" customHeight="1" x14ac:dyDescent="0.2">
      <c r="A6" s="1">
        <v>5</v>
      </c>
      <c r="B6" s="1">
        <f>'2026_一般・団体'!$D21</f>
        <v>0</v>
      </c>
      <c r="C6" s="2">
        <f>'2026_一般・団体'!$K21</f>
        <v>0</v>
      </c>
      <c r="D6" s="4">
        <f>IF('2026_一般・団体'!$M21="",'2026_一般・団体'!$N21,CONCATENATE('2026_一般・団体'!$M21,"-",'2026_一般・団体'!$N21))</f>
        <v>0</v>
      </c>
      <c r="F6" s="5" t="str">
        <f>CONCATENATE('2026_一般・団体'!$B21,"　",'2026_一般・団体'!$C21)</f>
        <v>　</v>
      </c>
      <c r="G6" s="5"/>
      <c r="H6" s="1">
        <f>'2026_一般・団体'!$D$4</f>
        <v>0</v>
      </c>
      <c r="I6" s="1" t="str">
        <f>'2026_一般・団体'!$J21</f>
        <v/>
      </c>
      <c r="K6" s="1">
        <f>'2026_一般・団体'!$D21</f>
        <v>0</v>
      </c>
      <c r="L6" s="2">
        <f>'2026_一般・団体'!$O21</f>
        <v>0</v>
      </c>
      <c r="M6" s="4">
        <f>IF('2026_一般・団体'!$Q21="",'2026_一般・団体'!$R21,CONCATENATE('2026_一般・団体'!$Q21,"-",'2026_一般・団体'!$R21))</f>
        <v>0</v>
      </c>
      <c r="N6" s="1"/>
      <c r="O6" s="5" t="str">
        <f t="shared" si="0"/>
        <v>　</v>
      </c>
      <c r="P6" s="5"/>
      <c r="Q6" s="1">
        <f t="shared" si="1"/>
        <v>0</v>
      </c>
      <c r="R6" s="1" t="str">
        <f t="shared" si="2"/>
        <v/>
      </c>
    </row>
    <row r="7" spans="1:18" ht="15" customHeight="1" x14ac:dyDescent="0.2">
      <c r="A7" s="1">
        <v>6</v>
      </c>
      <c r="B7" s="1">
        <f>'2026_一般・団体'!$D22</f>
        <v>0</v>
      </c>
      <c r="C7" s="2">
        <f>'2026_一般・団体'!$K22</f>
        <v>0</v>
      </c>
      <c r="D7" s="4">
        <f>IF('2026_一般・団体'!$M22="",'2026_一般・団体'!$N22,CONCATENATE('2026_一般・団体'!$M22,"-",'2026_一般・団体'!$N22))</f>
        <v>0</v>
      </c>
      <c r="F7" s="5" t="str">
        <f>CONCATENATE('2026_一般・団体'!$B22,"　",'2026_一般・団体'!$C22)</f>
        <v>　</v>
      </c>
      <c r="G7" s="5"/>
      <c r="H7" s="1">
        <f>'2026_一般・団体'!$D$4</f>
        <v>0</v>
      </c>
      <c r="I7" s="1" t="str">
        <f>'2026_一般・団体'!$J22</f>
        <v/>
      </c>
      <c r="K7" s="1">
        <f>'2026_一般・団体'!$D22</f>
        <v>0</v>
      </c>
      <c r="L7" s="2">
        <f>'2026_一般・団体'!$O22</f>
        <v>0</v>
      </c>
      <c r="M7" s="4">
        <f>IF('2026_一般・団体'!$Q22="",'2026_一般・団体'!$R22,CONCATENATE('2026_一般・団体'!$Q22,"-",'2026_一般・団体'!$R22))</f>
        <v>0</v>
      </c>
      <c r="N7" s="1"/>
      <c r="O7" s="5" t="str">
        <f t="shared" si="0"/>
        <v>　</v>
      </c>
      <c r="P7" s="5"/>
      <c r="Q7" s="1">
        <f t="shared" si="1"/>
        <v>0</v>
      </c>
      <c r="R7" s="1" t="str">
        <f t="shared" si="2"/>
        <v/>
      </c>
    </row>
    <row r="8" spans="1:18" ht="15" customHeight="1" x14ac:dyDescent="0.2">
      <c r="A8" s="1">
        <v>7</v>
      </c>
      <c r="B8" s="1">
        <f>'2026_一般・団体'!$D23</f>
        <v>0</v>
      </c>
      <c r="C8" s="2">
        <f>'2026_一般・団体'!$K23</f>
        <v>0</v>
      </c>
      <c r="D8" s="4">
        <f>IF('2026_一般・団体'!$M23="",'2026_一般・団体'!$N23,CONCATENATE('2026_一般・団体'!$M23,"-",'2026_一般・団体'!$N23))</f>
        <v>0</v>
      </c>
      <c r="F8" s="5" t="str">
        <f>CONCATENATE('2026_一般・団体'!$B23,"　",'2026_一般・団体'!$C23)</f>
        <v>　</v>
      </c>
      <c r="G8" s="5"/>
      <c r="H8" s="1">
        <f>'2026_一般・団体'!$D$4</f>
        <v>0</v>
      </c>
      <c r="I8" s="1" t="str">
        <f>'2026_一般・団体'!$J23</f>
        <v/>
      </c>
      <c r="K8" s="1">
        <f>'2026_一般・団体'!$D23</f>
        <v>0</v>
      </c>
      <c r="L8" s="2">
        <f>'2026_一般・団体'!$O23</f>
        <v>0</v>
      </c>
      <c r="M8" s="4">
        <f>IF('2026_一般・団体'!$Q23="",'2026_一般・団体'!$R23,CONCATENATE('2026_一般・団体'!$Q23,"-",'2026_一般・団体'!$R23))</f>
        <v>0</v>
      </c>
      <c r="N8" s="1"/>
      <c r="O8" s="5" t="str">
        <f t="shared" si="0"/>
        <v>　</v>
      </c>
      <c r="P8" s="5"/>
      <c r="Q8" s="1">
        <f t="shared" si="1"/>
        <v>0</v>
      </c>
      <c r="R8" s="1" t="str">
        <f t="shared" si="2"/>
        <v/>
      </c>
    </row>
    <row r="9" spans="1:18" ht="15" customHeight="1" x14ac:dyDescent="0.2">
      <c r="A9" s="1">
        <v>8</v>
      </c>
      <c r="B9" s="1">
        <f>'2026_一般・団体'!$D24</f>
        <v>0</v>
      </c>
      <c r="C9" s="2">
        <f>'2026_一般・団体'!$K24</f>
        <v>0</v>
      </c>
      <c r="D9" s="4">
        <f>IF('2026_一般・団体'!$M24="",'2026_一般・団体'!$N24,CONCATENATE('2026_一般・団体'!$M24,"-",'2026_一般・団体'!$N24))</f>
        <v>0</v>
      </c>
      <c r="F9" s="5" t="str">
        <f>CONCATENATE('2026_一般・団体'!$B24,"　",'2026_一般・団体'!$C24)</f>
        <v>　</v>
      </c>
      <c r="G9" s="5"/>
      <c r="H9" s="1">
        <f>'2026_一般・団体'!$D$4</f>
        <v>0</v>
      </c>
      <c r="I9" s="1" t="str">
        <f>'2026_一般・団体'!$J24</f>
        <v/>
      </c>
      <c r="K9" s="1">
        <f>'2026_一般・団体'!$D24</f>
        <v>0</v>
      </c>
      <c r="L9" s="2">
        <f>'2026_一般・団体'!$O24</f>
        <v>0</v>
      </c>
      <c r="M9" s="4">
        <f>IF('2026_一般・団体'!$Q24="",'2026_一般・団体'!$R24,CONCATENATE('2026_一般・団体'!$Q24,"-",'2026_一般・団体'!$R24))</f>
        <v>0</v>
      </c>
      <c r="N9" s="1"/>
      <c r="O9" s="5" t="str">
        <f t="shared" si="0"/>
        <v>　</v>
      </c>
      <c r="P9" s="5"/>
      <c r="Q9" s="1">
        <f t="shared" si="1"/>
        <v>0</v>
      </c>
      <c r="R9" s="1" t="str">
        <f t="shared" ref="R9:R51" si="3">I9</f>
        <v/>
      </c>
    </row>
    <row r="10" spans="1:18" ht="15" customHeight="1" x14ac:dyDescent="0.2">
      <c r="A10" s="1">
        <v>9</v>
      </c>
      <c r="B10" s="1">
        <f>'2026_一般・団体'!$D25</f>
        <v>0</v>
      </c>
      <c r="C10" s="2">
        <f>'2026_一般・団体'!$K25</f>
        <v>0</v>
      </c>
      <c r="D10" s="4">
        <f>IF('2026_一般・団体'!$M25="",'2026_一般・団体'!$N25,CONCATENATE('2026_一般・団体'!$M25,"-",'2026_一般・団体'!$N25))</f>
        <v>0</v>
      </c>
      <c r="F10" s="5" t="str">
        <f>CONCATENATE('2026_一般・団体'!$B25,"　",'2026_一般・団体'!$C25)</f>
        <v>　</v>
      </c>
      <c r="G10" s="5"/>
      <c r="H10" s="1">
        <f>'2026_一般・団体'!$D$4</f>
        <v>0</v>
      </c>
      <c r="I10" s="1" t="str">
        <f>'2026_一般・団体'!$J25</f>
        <v/>
      </c>
      <c r="K10" s="1">
        <f>'2026_一般・団体'!$D25</f>
        <v>0</v>
      </c>
      <c r="L10" s="2">
        <f>'2026_一般・団体'!$O25</f>
        <v>0</v>
      </c>
      <c r="M10" s="4">
        <f>IF('2026_一般・団体'!$Q25="",'2026_一般・団体'!$R25,CONCATENATE('2026_一般・団体'!$Q25,"-",'2026_一般・団体'!$R25))</f>
        <v>0</v>
      </c>
      <c r="N10" s="1"/>
      <c r="O10" s="5" t="str">
        <f t="shared" si="0"/>
        <v>　</v>
      </c>
      <c r="P10" s="5"/>
      <c r="Q10" s="1">
        <f t="shared" si="1"/>
        <v>0</v>
      </c>
      <c r="R10" s="1" t="str">
        <f t="shared" si="3"/>
        <v/>
      </c>
    </row>
    <row r="11" spans="1:18" ht="15" customHeight="1" x14ac:dyDescent="0.2">
      <c r="A11" s="1">
        <v>10</v>
      </c>
      <c r="B11" s="1">
        <f>'2026_一般・団体'!$D26</f>
        <v>0</v>
      </c>
      <c r="C11" s="2">
        <f>'2026_一般・団体'!$K26</f>
        <v>0</v>
      </c>
      <c r="D11" s="4">
        <f>IF('2026_一般・団体'!$M26="",'2026_一般・団体'!$N26,CONCATENATE('2026_一般・団体'!$M26,"-",'2026_一般・団体'!$N26))</f>
        <v>0</v>
      </c>
      <c r="F11" s="5" t="str">
        <f>CONCATENATE('2026_一般・団体'!$B26,"　",'2026_一般・団体'!$C26)</f>
        <v>　</v>
      </c>
      <c r="G11" s="5"/>
      <c r="H11" s="1">
        <f>'2026_一般・団体'!$D$4</f>
        <v>0</v>
      </c>
      <c r="I11" s="1" t="str">
        <f>'2026_一般・団体'!$J26</f>
        <v/>
      </c>
      <c r="K11" s="1">
        <f>'2026_一般・団体'!$D26</f>
        <v>0</v>
      </c>
      <c r="L11" s="2">
        <f>'2026_一般・団体'!$O26</f>
        <v>0</v>
      </c>
      <c r="M11" s="4">
        <f>IF('2026_一般・団体'!$Q26="",'2026_一般・団体'!$R26,CONCATENATE('2026_一般・団体'!$Q26,"-",'2026_一般・団体'!$R26))</f>
        <v>0</v>
      </c>
      <c r="N11" s="1"/>
      <c r="O11" s="5" t="str">
        <f t="shared" si="0"/>
        <v>　</v>
      </c>
      <c r="P11" s="5"/>
      <c r="Q11" s="1">
        <f t="shared" si="1"/>
        <v>0</v>
      </c>
      <c r="R11" s="1" t="str">
        <f t="shared" si="3"/>
        <v/>
      </c>
    </row>
    <row r="12" spans="1:18" ht="15" customHeight="1" x14ac:dyDescent="0.2">
      <c r="A12" s="1">
        <v>11</v>
      </c>
      <c r="B12" s="1">
        <f>'2026_一般・団体'!$D27</f>
        <v>0</v>
      </c>
      <c r="C12" s="2">
        <f>'2026_一般・団体'!$K27</f>
        <v>0</v>
      </c>
      <c r="D12" s="4">
        <f>IF('2026_一般・団体'!$M27="",'2026_一般・団体'!$N27,CONCATENATE('2026_一般・団体'!$M27,"-",'2026_一般・団体'!$N27))</f>
        <v>0</v>
      </c>
      <c r="F12" s="5" t="str">
        <f>CONCATENATE('2026_一般・団体'!$B27,"　",'2026_一般・団体'!$C27)</f>
        <v>　</v>
      </c>
      <c r="G12" s="5"/>
      <c r="H12" s="1">
        <f>'2026_一般・団体'!$D$4</f>
        <v>0</v>
      </c>
      <c r="I12" s="1" t="str">
        <f>'2026_一般・団体'!$J27</f>
        <v/>
      </c>
      <c r="K12" s="1">
        <f>'2026_一般・団体'!$D27</f>
        <v>0</v>
      </c>
      <c r="L12" s="2">
        <f>'2026_一般・団体'!$O27</f>
        <v>0</v>
      </c>
      <c r="M12" s="4">
        <f>IF('2026_一般・団体'!$Q27="",'2026_一般・団体'!$R27,CONCATENATE('2026_一般・団体'!$Q27,"-",'2026_一般・団体'!$R27))</f>
        <v>0</v>
      </c>
      <c r="N12" s="1"/>
      <c r="O12" s="5" t="str">
        <f t="shared" si="0"/>
        <v>　</v>
      </c>
      <c r="P12" s="5"/>
      <c r="Q12" s="1">
        <f t="shared" si="1"/>
        <v>0</v>
      </c>
      <c r="R12" s="1" t="str">
        <f t="shared" si="3"/>
        <v/>
      </c>
    </row>
    <row r="13" spans="1:18" ht="15" customHeight="1" x14ac:dyDescent="0.2">
      <c r="A13" s="1">
        <v>12</v>
      </c>
      <c r="B13" s="1">
        <f>'2026_一般・団体'!$D28</f>
        <v>0</v>
      </c>
      <c r="C13" s="2">
        <f>'2026_一般・団体'!$K28</f>
        <v>0</v>
      </c>
      <c r="D13" s="4">
        <f>IF('2026_一般・団体'!$M28="",'2026_一般・団体'!$N28,CONCATENATE('2026_一般・団体'!$M28,"-",'2026_一般・団体'!$N28))</f>
        <v>0</v>
      </c>
      <c r="F13" s="5" t="str">
        <f>CONCATENATE('2026_一般・団体'!$B28,"　",'2026_一般・団体'!$C28)</f>
        <v>　</v>
      </c>
      <c r="G13" s="5"/>
      <c r="H13" s="1">
        <f>'2026_一般・団体'!$D$4</f>
        <v>0</v>
      </c>
      <c r="I13" s="1" t="str">
        <f>'2026_一般・団体'!$J28</f>
        <v/>
      </c>
      <c r="K13" s="1">
        <f>'2026_一般・団体'!$D28</f>
        <v>0</v>
      </c>
      <c r="L13" s="2">
        <f>'2026_一般・団体'!$O28</f>
        <v>0</v>
      </c>
      <c r="M13" s="4">
        <f>IF('2026_一般・団体'!$Q28="",'2026_一般・団体'!$R28,CONCATENATE('2026_一般・団体'!$Q28,"-",'2026_一般・団体'!$R28))</f>
        <v>0</v>
      </c>
      <c r="N13" s="1"/>
      <c r="O13" s="5" t="str">
        <f t="shared" si="0"/>
        <v>　</v>
      </c>
      <c r="P13" s="5"/>
      <c r="Q13" s="1">
        <f t="shared" si="1"/>
        <v>0</v>
      </c>
      <c r="R13" s="1" t="str">
        <f t="shared" si="3"/>
        <v/>
      </c>
    </row>
    <row r="14" spans="1:18" ht="15" customHeight="1" x14ac:dyDescent="0.2">
      <c r="A14" s="1">
        <v>13</v>
      </c>
      <c r="B14" s="1">
        <f>'2026_一般・団体'!$D29</f>
        <v>0</v>
      </c>
      <c r="C14" s="2">
        <f>'2026_一般・団体'!$K29</f>
        <v>0</v>
      </c>
      <c r="D14" s="4">
        <f>IF('2026_一般・団体'!$M29="",'2026_一般・団体'!$N29,CONCATENATE('2026_一般・団体'!$M29,"-",'2026_一般・団体'!$N29))</f>
        <v>0</v>
      </c>
      <c r="F14" s="5" t="str">
        <f>CONCATENATE('2026_一般・団体'!$B29,"　",'2026_一般・団体'!$C29)</f>
        <v>　</v>
      </c>
      <c r="G14" s="5"/>
      <c r="H14" s="1">
        <f>'2026_一般・団体'!$D$4</f>
        <v>0</v>
      </c>
      <c r="I14" s="1" t="str">
        <f>'2026_一般・団体'!$J29</f>
        <v/>
      </c>
      <c r="K14" s="1">
        <f>'2026_一般・団体'!$D29</f>
        <v>0</v>
      </c>
      <c r="L14" s="2">
        <f>'2026_一般・団体'!$O29</f>
        <v>0</v>
      </c>
      <c r="M14" s="4">
        <f>IF('2026_一般・団体'!$Q29="",'2026_一般・団体'!$R29,CONCATENATE('2026_一般・団体'!$Q29,"-",'2026_一般・団体'!$R29))</f>
        <v>0</v>
      </c>
      <c r="N14" s="1"/>
      <c r="O14" s="5" t="str">
        <f t="shared" si="0"/>
        <v>　</v>
      </c>
      <c r="P14" s="5"/>
      <c r="Q14" s="1">
        <f t="shared" si="1"/>
        <v>0</v>
      </c>
      <c r="R14" s="1" t="str">
        <f t="shared" si="3"/>
        <v/>
      </c>
    </row>
    <row r="15" spans="1:18" ht="15" customHeight="1" x14ac:dyDescent="0.2">
      <c r="A15" s="1">
        <v>14</v>
      </c>
      <c r="B15" s="1">
        <f>'2026_一般・団体'!$D30</f>
        <v>0</v>
      </c>
      <c r="C15" s="2">
        <f>'2026_一般・団体'!$K30</f>
        <v>0</v>
      </c>
      <c r="D15" s="4">
        <f>IF('2026_一般・団体'!$M30="",'2026_一般・団体'!$N30,CONCATENATE('2026_一般・団体'!$M30,"-",'2026_一般・団体'!$N30))</f>
        <v>0</v>
      </c>
      <c r="F15" s="5" t="str">
        <f>CONCATENATE('2026_一般・団体'!$B30,"　",'2026_一般・団体'!$C30)</f>
        <v>　</v>
      </c>
      <c r="G15" s="5"/>
      <c r="H15" s="1">
        <f>'2026_一般・団体'!$D$4</f>
        <v>0</v>
      </c>
      <c r="I15" s="1" t="str">
        <f>'2026_一般・団体'!$J30</f>
        <v/>
      </c>
      <c r="K15" s="1">
        <f>'2026_一般・団体'!$D30</f>
        <v>0</v>
      </c>
      <c r="L15" s="2">
        <f>'2026_一般・団体'!$O30</f>
        <v>0</v>
      </c>
      <c r="M15" s="4">
        <f>IF('2026_一般・団体'!$Q30="",'2026_一般・団体'!$R30,CONCATENATE('2026_一般・団体'!$Q30,"-",'2026_一般・団体'!$R30))</f>
        <v>0</v>
      </c>
      <c r="N15" s="1"/>
      <c r="O15" s="5" t="str">
        <f t="shared" si="0"/>
        <v>　</v>
      </c>
      <c r="P15" s="5"/>
      <c r="Q15" s="1">
        <f t="shared" si="1"/>
        <v>0</v>
      </c>
      <c r="R15" s="1" t="str">
        <f t="shared" si="3"/>
        <v/>
      </c>
    </row>
    <row r="16" spans="1:18" ht="15" customHeight="1" x14ac:dyDescent="0.2">
      <c r="A16" s="1">
        <v>15</v>
      </c>
      <c r="B16" s="1">
        <f>'2026_一般・団体'!$D31</f>
        <v>0</v>
      </c>
      <c r="C16" s="2">
        <f>'2026_一般・団体'!$K31</f>
        <v>0</v>
      </c>
      <c r="D16" s="4">
        <f>IF('2026_一般・団体'!$M31="",'2026_一般・団体'!$N31,CONCATENATE('2026_一般・団体'!$M31,"-",'2026_一般・団体'!$N31))</f>
        <v>0</v>
      </c>
      <c r="F16" s="5" t="str">
        <f>CONCATENATE('2026_一般・団体'!$B31,"　",'2026_一般・団体'!$C31)</f>
        <v>　</v>
      </c>
      <c r="G16" s="5"/>
      <c r="H16" s="1">
        <f>'2026_一般・団体'!$D$4</f>
        <v>0</v>
      </c>
      <c r="I16" s="1" t="str">
        <f>'2026_一般・団体'!$J31</f>
        <v/>
      </c>
      <c r="K16" s="1">
        <f>'2026_一般・団体'!$D31</f>
        <v>0</v>
      </c>
      <c r="L16" s="2">
        <f>'2026_一般・団体'!$O31</f>
        <v>0</v>
      </c>
      <c r="M16" s="4">
        <f>IF('2026_一般・団体'!$Q31="",'2026_一般・団体'!$R31,CONCATENATE('2026_一般・団体'!$Q31,"-",'2026_一般・団体'!$R31))</f>
        <v>0</v>
      </c>
      <c r="N16" s="1"/>
      <c r="O16" s="5" t="str">
        <f t="shared" si="0"/>
        <v>　</v>
      </c>
      <c r="P16" s="5"/>
      <c r="Q16" s="1">
        <f t="shared" si="1"/>
        <v>0</v>
      </c>
      <c r="R16" s="1" t="str">
        <f t="shared" si="3"/>
        <v/>
      </c>
    </row>
    <row r="17" spans="1:18" ht="15" customHeight="1" x14ac:dyDescent="0.2">
      <c r="A17" s="1">
        <v>16</v>
      </c>
      <c r="B17" s="1">
        <f>'2026_一般・団体'!$D32</f>
        <v>0</v>
      </c>
      <c r="C17" s="2">
        <f>'2026_一般・団体'!$K32</f>
        <v>0</v>
      </c>
      <c r="D17" s="4">
        <f>IF('2026_一般・団体'!$M32="",'2026_一般・団体'!$N32,CONCATENATE('2026_一般・団体'!$M32,"-",'2026_一般・団体'!$N32))</f>
        <v>0</v>
      </c>
      <c r="F17" s="5" t="str">
        <f>CONCATENATE('2026_一般・団体'!$B32,"　",'2026_一般・団体'!$C32)</f>
        <v>　</v>
      </c>
      <c r="G17" s="5"/>
      <c r="H17" s="1">
        <f>'2026_一般・団体'!$D$4</f>
        <v>0</v>
      </c>
      <c r="I17" s="1" t="str">
        <f>'2026_一般・団体'!$J32</f>
        <v/>
      </c>
      <c r="K17" s="1">
        <f>'2026_一般・団体'!$D32</f>
        <v>0</v>
      </c>
      <c r="L17" s="2">
        <f>'2026_一般・団体'!$O32</f>
        <v>0</v>
      </c>
      <c r="M17" s="4">
        <f>IF('2026_一般・団体'!$Q32="",'2026_一般・団体'!$R32,CONCATENATE('2026_一般・団体'!$Q32,"-",'2026_一般・団体'!$R32))</f>
        <v>0</v>
      </c>
      <c r="N17" s="1"/>
      <c r="O17" s="5" t="str">
        <f t="shared" si="0"/>
        <v>　</v>
      </c>
      <c r="P17" s="5"/>
      <c r="Q17" s="1">
        <f t="shared" si="1"/>
        <v>0</v>
      </c>
      <c r="R17" s="1" t="str">
        <f t="shared" si="3"/>
        <v/>
      </c>
    </row>
    <row r="18" spans="1:18" ht="15" customHeight="1" x14ac:dyDescent="0.2">
      <c r="A18" s="1">
        <v>17</v>
      </c>
      <c r="B18" s="1">
        <f>'2026_一般・団体'!$D33</f>
        <v>0</v>
      </c>
      <c r="C18" s="2">
        <f>'2026_一般・団体'!$K33</f>
        <v>0</v>
      </c>
      <c r="D18" s="4">
        <f>IF('2026_一般・団体'!$M33="",'2026_一般・団体'!$N33,CONCATENATE('2026_一般・団体'!$M33,"-",'2026_一般・団体'!$N33))</f>
        <v>0</v>
      </c>
      <c r="F18" s="5" t="str">
        <f>CONCATENATE('2026_一般・団体'!$B33,"　",'2026_一般・団体'!$C33)</f>
        <v>　</v>
      </c>
      <c r="G18" s="5"/>
      <c r="H18" s="1">
        <f>'2026_一般・団体'!$D$4</f>
        <v>0</v>
      </c>
      <c r="I18" s="1" t="str">
        <f>'2026_一般・団体'!$J33</f>
        <v/>
      </c>
      <c r="K18" s="1">
        <f>'2026_一般・団体'!$D33</f>
        <v>0</v>
      </c>
      <c r="L18" s="2">
        <f>'2026_一般・団体'!$O33</f>
        <v>0</v>
      </c>
      <c r="M18" s="4">
        <f>IF('2026_一般・団体'!$Q33="",'2026_一般・団体'!$R33,CONCATENATE('2026_一般・団体'!$Q33,"-",'2026_一般・団体'!$R33))</f>
        <v>0</v>
      </c>
      <c r="N18" s="1"/>
      <c r="O18" s="5" t="str">
        <f t="shared" si="0"/>
        <v>　</v>
      </c>
      <c r="P18" s="5"/>
      <c r="Q18" s="1">
        <f t="shared" si="1"/>
        <v>0</v>
      </c>
      <c r="R18" s="1" t="str">
        <f t="shared" si="3"/>
        <v/>
      </c>
    </row>
    <row r="19" spans="1:18" ht="15" customHeight="1" x14ac:dyDescent="0.2">
      <c r="A19" s="1">
        <v>18</v>
      </c>
      <c r="B19" s="1">
        <f>'2026_一般・団体'!$D34</f>
        <v>0</v>
      </c>
      <c r="C19" s="2">
        <f>'2026_一般・団体'!$K34</f>
        <v>0</v>
      </c>
      <c r="D19" s="4">
        <f>IF('2026_一般・団体'!$M34="",'2026_一般・団体'!$N34,CONCATENATE('2026_一般・団体'!$M34,"-",'2026_一般・団体'!$N34))</f>
        <v>0</v>
      </c>
      <c r="F19" s="5" t="str">
        <f>CONCATENATE('2026_一般・団体'!$B34,"　",'2026_一般・団体'!$C34)</f>
        <v>　</v>
      </c>
      <c r="G19" s="5"/>
      <c r="H19" s="1">
        <f>'2026_一般・団体'!$D$4</f>
        <v>0</v>
      </c>
      <c r="I19" s="1" t="str">
        <f>'2026_一般・団体'!$J34</f>
        <v/>
      </c>
      <c r="K19" s="1">
        <f>'2026_一般・団体'!$D34</f>
        <v>0</v>
      </c>
      <c r="L19" s="2">
        <f>'2026_一般・団体'!$O34</f>
        <v>0</v>
      </c>
      <c r="M19" s="4">
        <f>IF('2026_一般・団体'!$Q34="",'2026_一般・団体'!$R34,CONCATENATE('2026_一般・団体'!$Q34,"-",'2026_一般・団体'!$R34))</f>
        <v>0</v>
      </c>
      <c r="N19" s="1"/>
      <c r="O19" s="5" t="str">
        <f t="shared" si="0"/>
        <v>　</v>
      </c>
      <c r="P19" s="5"/>
      <c r="Q19" s="1">
        <f t="shared" si="1"/>
        <v>0</v>
      </c>
      <c r="R19" s="1" t="str">
        <f t="shared" si="3"/>
        <v/>
      </c>
    </row>
    <row r="20" spans="1:18" ht="15" customHeight="1" x14ac:dyDescent="0.2">
      <c r="A20" s="1">
        <v>19</v>
      </c>
      <c r="B20" s="1">
        <f>'2026_一般・団体'!$D35</f>
        <v>0</v>
      </c>
      <c r="C20" s="2">
        <f>'2026_一般・団体'!$K35</f>
        <v>0</v>
      </c>
      <c r="D20" s="4">
        <f>IF('2026_一般・団体'!$M35="",'2026_一般・団体'!$N35,CONCATENATE('2026_一般・団体'!$M35,"-",'2026_一般・団体'!$N35))</f>
        <v>0</v>
      </c>
      <c r="F20" s="5" t="str">
        <f>CONCATENATE('2026_一般・団体'!$B35,"　",'2026_一般・団体'!$C35)</f>
        <v>　</v>
      </c>
      <c r="G20" s="5"/>
      <c r="H20" s="1">
        <f>'2026_一般・団体'!$D$4</f>
        <v>0</v>
      </c>
      <c r="I20" s="1" t="str">
        <f>'2026_一般・団体'!$J35</f>
        <v/>
      </c>
      <c r="K20" s="1">
        <f>'2026_一般・団体'!$D35</f>
        <v>0</v>
      </c>
      <c r="L20" s="2">
        <f>'2026_一般・団体'!$O35</f>
        <v>0</v>
      </c>
      <c r="M20" s="4">
        <f>IF('2026_一般・団体'!$Q35="",'2026_一般・団体'!$R35,CONCATENATE('2026_一般・団体'!$Q35,"-",'2026_一般・団体'!$R35))</f>
        <v>0</v>
      </c>
      <c r="N20" s="1"/>
      <c r="O20" s="5" t="str">
        <f t="shared" si="0"/>
        <v>　</v>
      </c>
      <c r="P20" s="5"/>
      <c r="Q20" s="1">
        <f t="shared" si="1"/>
        <v>0</v>
      </c>
      <c r="R20" s="1" t="str">
        <f t="shared" si="3"/>
        <v/>
      </c>
    </row>
    <row r="21" spans="1:18" ht="15" customHeight="1" x14ac:dyDescent="0.2">
      <c r="A21" s="1">
        <v>20</v>
      </c>
      <c r="B21" s="1">
        <f>'2026_一般・団体'!$D36</f>
        <v>0</v>
      </c>
      <c r="C21" s="2">
        <f>'2026_一般・団体'!$K36</f>
        <v>0</v>
      </c>
      <c r="D21" s="4">
        <f>IF('2026_一般・団体'!$M36="",'2026_一般・団体'!$N36,CONCATENATE('2026_一般・団体'!$M36,"-",'2026_一般・団体'!$N36))</f>
        <v>0</v>
      </c>
      <c r="F21" s="5" t="str">
        <f>CONCATENATE('2026_一般・団体'!$B36,"　",'2026_一般・団体'!$C36)</f>
        <v>　</v>
      </c>
      <c r="G21" s="5"/>
      <c r="H21" s="1">
        <f>'2026_一般・団体'!$D$4</f>
        <v>0</v>
      </c>
      <c r="I21" s="1" t="str">
        <f>'2026_一般・団体'!$J36</f>
        <v/>
      </c>
      <c r="K21" s="1">
        <f>'2026_一般・団体'!$D36</f>
        <v>0</v>
      </c>
      <c r="L21" s="2">
        <f>'2026_一般・団体'!$O36</f>
        <v>0</v>
      </c>
      <c r="M21" s="4">
        <f>IF('2026_一般・団体'!$Q36="",'2026_一般・団体'!$R36,CONCATENATE('2026_一般・団体'!$Q36,"-",'2026_一般・団体'!$R36))</f>
        <v>0</v>
      </c>
      <c r="N21" s="1"/>
      <c r="O21" s="5" t="str">
        <f t="shared" si="0"/>
        <v>　</v>
      </c>
      <c r="P21" s="5"/>
      <c r="Q21" s="1">
        <f t="shared" si="1"/>
        <v>0</v>
      </c>
      <c r="R21" s="1" t="str">
        <f t="shared" si="3"/>
        <v/>
      </c>
    </row>
    <row r="22" spans="1:18" ht="15" customHeight="1" x14ac:dyDescent="0.2">
      <c r="A22" s="1">
        <v>21</v>
      </c>
      <c r="B22" s="1">
        <f>'2026_一般・団体'!$D37</f>
        <v>0</v>
      </c>
      <c r="C22" s="2">
        <f>'2026_一般・団体'!$K37</f>
        <v>0</v>
      </c>
      <c r="D22" s="4">
        <f>IF('2026_一般・団体'!$M37="",'2026_一般・団体'!$N37,CONCATENATE('2026_一般・団体'!$M37,"-",'2026_一般・団体'!$N37))</f>
        <v>0</v>
      </c>
      <c r="F22" s="5" t="str">
        <f>CONCATENATE('2026_一般・団体'!$B37,"　",'2026_一般・団体'!$C37)</f>
        <v>　</v>
      </c>
      <c r="G22" s="5"/>
      <c r="H22" s="1">
        <f>'2026_一般・団体'!$D$4</f>
        <v>0</v>
      </c>
      <c r="I22" s="1" t="str">
        <f>'2026_一般・団体'!$J37</f>
        <v/>
      </c>
      <c r="K22" s="1">
        <f>'2026_一般・団体'!$D37</f>
        <v>0</v>
      </c>
      <c r="L22" s="2">
        <f>'2026_一般・団体'!$O37</f>
        <v>0</v>
      </c>
      <c r="M22" s="4">
        <f>IF('2026_一般・団体'!$Q37="",'2026_一般・団体'!$R37,CONCATENATE('2026_一般・団体'!$Q37,"-",'2026_一般・団体'!$R37))</f>
        <v>0</v>
      </c>
      <c r="N22" s="1"/>
      <c r="O22" s="5" t="str">
        <f t="shared" si="0"/>
        <v>　</v>
      </c>
      <c r="P22" s="5"/>
      <c r="Q22" s="1">
        <f t="shared" si="1"/>
        <v>0</v>
      </c>
      <c r="R22" s="1" t="str">
        <f t="shared" si="3"/>
        <v/>
      </c>
    </row>
    <row r="23" spans="1:18" ht="15" customHeight="1" x14ac:dyDescent="0.2">
      <c r="A23" s="1">
        <v>22</v>
      </c>
      <c r="B23" s="1">
        <f>'2026_一般・団体'!$D38</f>
        <v>0</v>
      </c>
      <c r="C23" s="2">
        <f>'2026_一般・団体'!$K38</f>
        <v>0</v>
      </c>
      <c r="D23" s="4">
        <f>IF('2026_一般・団体'!$M38="",'2026_一般・団体'!$N38,CONCATENATE('2026_一般・団体'!$M38,"-",'2026_一般・団体'!$N38))</f>
        <v>0</v>
      </c>
      <c r="F23" s="5" t="str">
        <f>CONCATENATE('2026_一般・団体'!$B38,"　",'2026_一般・団体'!$C38)</f>
        <v>　</v>
      </c>
      <c r="G23" s="5"/>
      <c r="H23" s="1">
        <f>'2026_一般・団体'!$D$4</f>
        <v>0</v>
      </c>
      <c r="I23" s="1" t="str">
        <f>'2026_一般・団体'!$J38</f>
        <v/>
      </c>
      <c r="K23" s="1">
        <f>'2026_一般・団体'!$D38</f>
        <v>0</v>
      </c>
      <c r="L23" s="2">
        <f>'2026_一般・団体'!$O38</f>
        <v>0</v>
      </c>
      <c r="M23" s="4">
        <f>IF('2026_一般・団体'!$Q38="",'2026_一般・団体'!$R38,CONCATENATE('2026_一般・団体'!$Q38,"-",'2026_一般・団体'!$R38))</f>
        <v>0</v>
      </c>
      <c r="N23" s="1"/>
      <c r="O23" s="5" t="str">
        <f t="shared" si="0"/>
        <v>　</v>
      </c>
      <c r="P23" s="5"/>
      <c r="Q23" s="1">
        <f t="shared" si="1"/>
        <v>0</v>
      </c>
      <c r="R23" s="1" t="str">
        <f t="shared" si="3"/>
        <v/>
      </c>
    </row>
    <row r="24" spans="1:18" ht="15" customHeight="1" x14ac:dyDescent="0.2">
      <c r="A24" s="1">
        <v>23</v>
      </c>
      <c r="B24" s="1">
        <f>'2026_一般・団体'!$D39</f>
        <v>0</v>
      </c>
      <c r="C24" s="2">
        <f>'2026_一般・団体'!$K39</f>
        <v>0</v>
      </c>
      <c r="D24" s="4">
        <f>IF('2026_一般・団体'!$M39="",'2026_一般・団体'!$N39,CONCATENATE('2026_一般・団体'!$M39,"-",'2026_一般・団体'!$N39))</f>
        <v>0</v>
      </c>
      <c r="F24" s="5" t="str">
        <f>CONCATENATE('2026_一般・団体'!$B39,"　",'2026_一般・団体'!$C39)</f>
        <v>　</v>
      </c>
      <c r="G24" s="5"/>
      <c r="H24" s="1">
        <f>'2026_一般・団体'!$D$4</f>
        <v>0</v>
      </c>
      <c r="I24" s="1" t="str">
        <f>'2026_一般・団体'!$J39</f>
        <v/>
      </c>
      <c r="K24" s="1">
        <f>'2026_一般・団体'!$D39</f>
        <v>0</v>
      </c>
      <c r="L24" s="2">
        <f>'2026_一般・団体'!$O39</f>
        <v>0</v>
      </c>
      <c r="M24" s="4">
        <f>IF('2026_一般・団体'!$Q39="",'2026_一般・団体'!$R39,CONCATENATE('2026_一般・団体'!$Q39,"-",'2026_一般・団体'!$R39))</f>
        <v>0</v>
      </c>
      <c r="N24" s="1"/>
      <c r="O24" s="5" t="str">
        <f t="shared" si="0"/>
        <v>　</v>
      </c>
      <c r="P24" s="5"/>
      <c r="Q24" s="1">
        <f t="shared" si="1"/>
        <v>0</v>
      </c>
      <c r="R24" s="1" t="str">
        <f t="shared" si="3"/>
        <v/>
      </c>
    </row>
    <row r="25" spans="1:18" ht="15" customHeight="1" x14ac:dyDescent="0.2">
      <c r="A25" s="1">
        <v>24</v>
      </c>
      <c r="B25" s="1">
        <f>'2026_一般・団体'!$D40</f>
        <v>0</v>
      </c>
      <c r="C25" s="2">
        <f>'2026_一般・団体'!$K40</f>
        <v>0</v>
      </c>
      <c r="D25" s="4">
        <f>IF('2026_一般・団体'!$M40="",'2026_一般・団体'!$N40,CONCATENATE('2026_一般・団体'!$M40,"-",'2026_一般・団体'!$N40))</f>
        <v>0</v>
      </c>
      <c r="F25" s="5" t="str">
        <f>CONCATENATE('2026_一般・団体'!$B40,"　",'2026_一般・団体'!$C40)</f>
        <v>　</v>
      </c>
      <c r="G25" s="5"/>
      <c r="H25" s="1">
        <f>'2026_一般・団体'!$D$4</f>
        <v>0</v>
      </c>
      <c r="I25" s="1" t="str">
        <f>'2026_一般・団体'!$J40</f>
        <v/>
      </c>
      <c r="K25" s="1">
        <f>'2026_一般・団体'!$D40</f>
        <v>0</v>
      </c>
      <c r="L25" s="2">
        <f>'2026_一般・団体'!$O40</f>
        <v>0</v>
      </c>
      <c r="M25" s="4">
        <f>IF('2026_一般・団体'!$Q40="",'2026_一般・団体'!$R40,CONCATENATE('2026_一般・団体'!$Q40,"-",'2026_一般・団体'!$R40))</f>
        <v>0</v>
      </c>
      <c r="N25" s="1"/>
      <c r="O25" s="5" t="str">
        <f t="shared" si="0"/>
        <v>　</v>
      </c>
      <c r="P25" s="5"/>
      <c r="Q25" s="1">
        <f t="shared" si="1"/>
        <v>0</v>
      </c>
      <c r="R25" s="1" t="str">
        <f t="shared" si="3"/>
        <v/>
      </c>
    </row>
    <row r="26" spans="1:18" ht="15" customHeight="1" x14ac:dyDescent="0.2">
      <c r="A26" s="1">
        <v>25</v>
      </c>
      <c r="B26" s="1">
        <f>'2026_一般・団体'!$D41</f>
        <v>0</v>
      </c>
      <c r="C26" s="2">
        <f>'2026_一般・団体'!$K41</f>
        <v>0</v>
      </c>
      <c r="D26" s="4">
        <f>IF('2026_一般・団体'!$M41="",'2026_一般・団体'!$N41,CONCATENATE('2026_一般・団体'!$M41,"-",'2026_一般・団体'!$N41))</f>
        <v>0</v>
      </c>
      <c r="F26" s="5" t="str">
        <f>CONCATENATE('2026_一般・団体'!$B41,"　",'2026_一般・団体'!$C41)</f>
        <v>　</v>
      </c>
      <c r="G26" s="5"/>
      <c r="H26" s="1">
        <f>'2026_一般・団体'!$D$4</f>
        <v>0</v>
      </c>
      <c r="I26" s="1" t="str">
        <f>'2026_一般・団体'!$J41</f>
        <v/>
      </c>
      <c r="K26" s="1">
        <f>'2026_一般・団体'!$D41</f>
        <v>0</v>
      </c>
      <c r="L26" s="2">
        <f>'2026_一般・団体'!$O41</f>
        <v>0</v>
      </c>
      <c r="M26" s="4">
        <f>IF('2026_一般・団体'!$Q41="",'2026_一般・団体'!$R41,CONCATENATE('2026_一般・団体'!$Q41,"-",'2026_一般・団体'!$R41))</f>
        <v>0</v>
      </c>
      <c r="N26" s="1"/>
      <c r="O26" s="5" t="str">
        <f t="shared" si="0"/>
        <v>　</v>
      </c>
      <c r="P26" s="5"/>
      <c r="Q26" s="1">
        <f t="shared" si="1"/>
        <v>0</v>
      </c>
      <c r="R26" s="1" t="str">
        <f t="shared" si="3"/>
        <v/>
      </c>
    </row>
    <row r="27" spans="1:18" ht="15" customHeight="1" x14ac:dyDescent="0.2">
      <c r="A27" s="1">
        <v>26</v>
      </c>
      <c r="B27" s="1">
        <f>'2026_一般・団体'!$D42</f>
        <v>0</v>
      </c>
      <c r="C27" s="2">
        <f>'2026_一般・団体'!$K42</f>
        <v>0</v>
      </c>
      <c r="D27" s="4">
        <f>IF('2026_一般・団体'!$M42="",'2026_一般・団体'!$N42,CONCATENATE('2026_一般・団体'!$M42,"-",'2026_一般・団体'!$N42))</f>
        <v>0</v>
      </c>
      <c r="F27" s="5" t="str">
        <f>CONCATENATE('2026_一般・団体'!$B42,"　",'2026_一般・団体'!$C42)</f>
        <v>　</v>
      </c>
      <c r="G27" s="5"/>
      <c r="H27" s="1">
        <f>'2026_一般・団体'!$D$4</f>
        <v>0</v>
      </c>
      <c r="I27" s="1" t="str">
        <f>'2026_一般・団体'!$J42</f>
        <v/>
      </c>
      <c r="K27" s="1">
        <f>'2026_一般・団体'!$D42</f>
        <v>0</v>
      </c>
      <c r="L27" s="2">
        <f>'2026_一般・団体'!$O42</f>
        <v>0</v>
      </c>
      <c r="M27" s="4">
        <f>IF('2026_一般・団体'!$Q42="",'2026_一般・団体'!$R42,CONCATENATE('2026_一般・団体'!$Q42,"-",'2026_一般・団体'!$R42))</f>
        <v>0</v>
      </c>
      <c r="N27" s="1"/>
      <c r="O27" s="5" t="str">
        <f t="shared" si="0"/>
        <v>　</v>
      </c>
      <c r="P27" s="5"/>
      <c r="Q27" s="1">
        <f t="shared" si="1"/>
        <v>0</v>
      </c>
      <c r="R27" s="1" t="str">
        <f t="shared" si="3"/>
        <v/>
      </c>
    </row>
    <row r="28" spans="1:18" ht="15" customHeight="1" x14ac:dyDescent="0.2">
      <c r="A28" s="1">
        <v>27</v>
      </c>
      <c r="B28" s="1">
        <f>'2026_一般・団体'!$D43</f>
        <v>0</v>
      </c>
      <c r="C28" s="2">
        <f>'2026_一般・団体'!$K43</f>
        <v>0</v>
      </c>
      <c r="D28" s="4">
        <f>IF('2026_一般・団体'!$M43="",'2026_一般・団体'!$N43,CONCATENATE('2026_一般・団体'!$M43,"-",'2026_一般・団体'!$N43))</f>
        <v>0</v>
      </c>
      <c r="F28" s="5" t="str">
        <f>CONCATENATE('2026_一般・団体'!$B43,"　",'2026_一般・団体'!$C43)</f>
        <v>　</v>
      </c>
      <c r="G28" s="5"/>
      <c r="H28" s="1">
        <f>'2026_一般・団体'!$D$4</f>
        <v>0</v>
      </c>
      <c r="I28" s="1" t="str">
        <f>'2026_一般・団体'!$J43</f>
        <v/>
      </c>
      <c r="K28" s="1">
        <f>'2026_一般・団体'!$D43</f>
        <v>0</v>
      </c>
      <c r="L28" s="2">
        <f>'2026_一般・団体'!$O43</f>
        <v>0</v>
      </c>
      <c r="M28" s="4">
        <f>IF('2026_一般・団体'!$Q43="",'2026_一般・団体'!$R43,CONCATENATE('2026_一般・団体'!$Q43,"-",'2026_一般・団体'!$R43))</f>
        <v>0</v>
      </c>
      <c r="N28" s="1"/>
      <c r="O28" s="5" t="str">
        <f t="shared" si="0"/>
        <v>　</v>
      </c>
      <c r="P28" s="5"/>
      <c r="Q28" s="1">
        <f t="shared" si="1"/>
        <v>0</v>
      </c>
      <c r="R28" s="1" t="str">
        <f t="shared" si="3"/>
        <v/>
      </c>
    </row>
    <row r="29" spans="1:18" ht="15" customHeight="1" x14ac:dyDescent="0.2">
      <c r="A29" s="1">
        <v>28</v>
      </c>
      <c r="B29" s="1">
        <f>'2026_一般・団体'!$D44</f>
        <v>0</v>
      </c>
      <c r="C29" s="2">
        <f>'2026_一般・団体'!$K44</f>
        <v>0</v>
      </c>
      <c r="D29" s="4">
        <f>IF('2026_一般・団体'!$M44="",'2026_一般・団体'!$N44,CONCATENATE('2026_一般・団体'!$M44,"-",'2026_一般・団体'!$N44))</f>
        <v>0</v>
      </c>
      <c r="F29" s="5" t="str">
        <f>CONCATENATE('2026_一般・団体'!$B44,"　",'2026_一般・団体'!$C44)</f>
        <v>　</v>
      </c>
      <c r="G29" s="5"/>
      <c r="H29" s="1">
        <f>'2026_一般・団体'!$D$4</f>
        <v>0</v>
      </c>
      <c r="I29" s="1" t="str">
        <f>'2026_一般・団体'!$J44</f>
        <v/>
      </c>
      <c r="K29" s="1">
        <f>'2026_一般・団体'!$D44</f>
        <v>0</v>
      </c>
      <c r="L29" s="2">
        <f>'2026_一般・団体'!$O44</f>
        <v>0</v>
      </c>
      <c r="M29" s="4">
        <f>IF('2026_一般・団体'!$Q44="",'2026_一般・団体'!$R44,CONCATENATE('2026_一般・団体'!$Q44,"-",'2026_一般・団体'!$R44))</f>
        <v>0</v>
      </c>
      <c r="N29" s="1"/>
      <c r="O29" s="5" t="str">
        <f t="shared" si="0"/>
        <v>　</v>
      </c>
      <c r="P29" s="5"/>
      <c r="Q29" s="1">
        <f t="shared" si="1"/>
        <v>0</v>
      </c>
      <c r="R29" s="1" t="str">
        <f t="shared" si="3"/>
        <v/>
      </c>
    </row>
    <row r="30" spans="1:18" ht="15" customHeight="1" x14ac:dyDescent="0.2">
      <c r="A30" s="1">
        <v>29</v>
      </c>
      <c r="B30" s="1">
        <f>'2026_一般・団体'!$D45</f>
        <v>0</v>
      </c>
      <c r="C30" s="2">
        <f>'2026_一般・団体'!$K45</f>
        <v>0</v>
      </c>
      <c r="D30" s="4">
        <f>IF('2026_一般・団体'!$M45="",'2026_一般・団体'!$N45,CONCATENATE('2026_一般・団体'!$M45,"-",'2026_一般・団体'!$N45))</f>
        <v>0</v>
      </c>
      <c r="F30" s="5" t="str">
        <f>CONCATENATE('2026_一般・団体'!$B45,"　",'2026_一般・団体'!$C45)</f>
        <v>　</v>
      </c>
      <c r="G30" s="5"/>
      <c r="H30" s="1">
        <f>'2026_一般・団体'!$D$4</f>
        <v>0</v>
      </c>
      <c r="I30" s="1" t="str">
        <f>'2026_一般・団体'!$J45</f>
        <v/>
      </c>
      <c r="K30" s="1">
        <f>'2026_一般・団体'!$D45</f>
        <v>0</v>
      </c>
      <c r="L30" s="2">
        <f>'2026_一般・団体'!$O45</f>
        <v>0</v>
      </c>
      <c r="M30" s="4">
        <f>IF('2026_一般・団体'!$Q45="",'2026_一般・団体'!$R45,CONCATENATE('2026_一般・団体'!$Q45,"-",'2026_一般・団体'!$R45))</f>
        <v>0</v>
      </c>
      <c r="N30" s="1"/>
      <c r="O30" s="5" t="str">
        <f t="shared" si="0"/>
        <v>　</v>
      </c>
      <c r="P30" s="5"/>
      <c r="Q30" s="1">
        <f t="shared" si="1"/>
        <v>0</v>
      </c>
      <c r="R30" s="1" t="str">
        <f t="shared" si="3"/>
        <v/>
      </c>
    </row>
    <row r="31" spans="1:18" ht="15" customHeight="1" x14ac:dyDescent="0.2">
      <c r="A31" s="1">
        <v>30</v>
      </c>
      <c r="B31" s="1">
        <f>'2026_一般・団体'!$D46</f>
        <v>0</v>
      </c>
      <c r="C31" s="2">
        <f>'2026_一般・団体'!$K46</f>
        <v>0</v>
      </c>
      <c r="D31" s="4">
        <f>IF('2026_一般・団体'!$M46="",'2026_一般・団体'!$N46,CONCATENATE('2026_一般・団体'!$M46,"-",'2026_一般・団体'!$N46))</f>
        <v>0</v>
      </c>
      <c r="F31" s="5" t="str">
        <f>CONCATENATE('2026_一般・団体'!$B46,"　",'2026_一般・団体'!$C46)</f>
        <v>　</v>
      </c>
      <c r="G31" s="5"/>
      <c r="H31" s="1">
        <f>'2026_一般・団体'!$D$4</f>
        <v>0</v>
      </c>
      <c r="I31" s="1" t="str">
        <f>'2026_一般・団体'!$J46</f>
        <v/>
      </c>
      <c r="K31" s="1">
        <f>'2026_一般・団体'!$D46</f>
        <v>0</v>
      </c>
      <c r="L31" s="2">
        <f>'2026_一般・団体'!$O46</f>
        <v>0</v>
      </c>
      <c r="M31" s="4">
        <f>IF('2026_一般・団体'!$Q46="",'2026_一般・団体'!$R46,CONCATENATE('2026_一般・団体'!$Q46,"-",'2026_一般・団体'!$R46))</f>
        <v>0</v>
      </c>
      <c r="N31" s="1"/>
      <c r="O31" s="5" t="str">
        <f t="shared" si="0"/>
        <v>　</v>
      </c>
      <c r="P31" s="5"/>
      <c r="Q31" s="1">
        <f t="shared" si="1"/>
        <v>0</v>
      </c>
      <c r="R31" s="1" t="str">
        <f t="shared" si="3"/>
        <v/>
      </c>
    </row>
    <row r="32" spans="1:18" ht="15" customHeight="1" x14ac:dyDescent="0.2">
      <c r="A32" s="1">
        <v>31</v>
      </c>
      <c r="B32" s="1">
        <f>'2026_一般・団体'!$D47</f>
        <v>0</v>
      </c>
      <c r="C32" s="2">
        <f>'2026_一般・団体'!$K47</f>
        <v>0</v>
      </c>
      <c r="D32" s="4">
        <f>IF('2026_一般・団体'!$M47="",'2026_一般・団体'!$N47,CONCATENATE('2026_一般・団体'!$M47,"-",'2026_一般・団体'!$N47))</f>
        <v>0</v>
      </c>
      <c r="F32" s="5" t="str">
        <f>CONCATENATE('2026_一般・団体'!$B47,"　",'2026_一般・団体'!$C47)</f>
        <v>　</v>
      </c>
      <c r="G32" s="5"/>
      <c r="H32" s="1">
        <f>'2026_一般・団体'!$D$4</f>
        <v>0</v>
      </c>
      <c r="I32" s="1" t="str">
        <f>'2026_一般・団体'!$J47</f>
        <v/>
      </c>
      <c r="K32" s="1">
        <f>'2026_一般・団体'!$D47</f>
        <v>0</v>
      </c>
      <c r="L32" s="2">
        <f>'2026_一般・団体'!$O47</f>
        <v>0</v>
      </c>
      <c r="M32" s="4">
        <f>IF('2026_一般・団体'!$Q47="",'2026_一般・団体'!$R47,CONCATENATE('2026_一般・団体'!$Q47,"-",'2026_一般・団体'!$R47))</f>
        <v>0</v>
      </c>
      <c r="N32" s="1"/>
      <c r="O32" s="5" t="str">
        <f t="shared" si="0"/>
        <v>　</v>
      </c>
      <c r="P32" s="5"/>
      <c r="Q32" s="1">
        <f t="shared" si="1"/>
        <v>0</v>
      </c>
      <c r="R32" s="1" t="str">
        <f t="shared" si="3"/>
        <v/>
      </c>
    </row>
    <row r="33" spans="1:18" ht="15" customHeight="1" x14ac:dyDescent="0.2">
      <c r="A33" s="1">
        <v>32</v>
      </c>
      <c r="B33" s="1">
        <f>'2026_一般・団体'!$D48</f>
        <v>0</v>
      </c>
      <c r="C33" s="2">
        <f>'2026_一般・団体'!$K48</f>
        <v>0</v>
      </c>
      <c r="D33" s="4">
        <f>IF('2026_一般・団体'!$M48="",'2026_一般・団体'!$N48,CONCATENATE('2026_一般・団体'!$M48,"-",'2026_一般・団体'!$N48))</f>
        <v>0</v>
      </c>
      <c r="F33" s="5" t="str">
        <f>CONCATENATE('2026_一般・団体'!$B48,"　",'2026_一般・団体'!$C48)</f>
        <v>　</v>
      </c>
      <c r="G33" s="5"/>
      <c r="H33" s="1">
        <f>'2026_一般・団体'!$D$4</f>
        <v>0</v>
      </c>
      <c r="I33" s="1" t="str">
        <f>'2026_一般・団体'!$J48</f>
        <v/>
      </c>
      <c r="K33" s="1">
        <f>'2026_一般・団体'!$D48</f>
        <v>0</v>
      </c>
      <c r="L33" s="2">
        <f>'2026_一般・団体'!$O48</f>
        <v>0</v>
      </c>
      <c r="M33" s="4">
        <f>IF('2026_一般・団体'!$Q48="",'2026_一般・団体'!$R48,CONCATENATE('2026_一般・団体'!$Q48,"-",'2026_一般・団体'!$R48))</f>
        <v>0</v>
      </c>
      <c r="N33" s="1"/>
      <c r="O33" s="5" t="str">
        <f t="shared" si="0"/>
        <v>　</v>
      </c>
      <c r="P33" s="5"/>
      <c r="Q33" s="1">
        <f t="shared" si="1"/>
        <v>0</v>
      </c>
      <c r="R33" s="1" t="str">
        <f t="shared" si="3"/>
        <v/>
      </c>
    </row>
    <row r="34" spans="1:18" ht="15" customHeight="1" x14ac:dyDescent="0.2">
      <c r="A34" s="1">
        <v>33</v>
      </c>
      <c r="B34" s="1">
        <f>'2026_一般・団体'!$D49</f>
        <v>0</v>
      </c>
      <c r="C34" s="2">
        <f>'2026_一般・団体'!$K49</f>
        <v>0</v>
      </c>
      <c r="D34" s="4">
        <f>IF('2026_一般・団体'!$M49="",'2026_一般・団体'!$N49,CONCATENATE('2026_一般・団体'!$M49,"-",'2026_一般・団体'!$N49))</f>
        <v>0</v>
      </c>
      <c r="F34" s="5" t="str">
        <f>CONCATENATE('2026_一般・団体'!$B49,"　",'2026_一般・団体'!$C49)</f>
        <v>　</v>
      </c>
      <c r="G34" s="5"/>
      <c r="H34" s="1">
        <f>'2026_一般・団体'!$D$4</f>
        <v>0</v>
      </c>
      <c r="I34" s="1" t="str">
        <f>'2026_一般・団体'!$J49</f>
        <v/>
      </c>
      <c r="K34" s="1">
        <f>'2026_一般・団体'!$D49</f>
        <v>0</v>
      </c>
      <c r="L34" s="2">
        <f>'2026_一般・団体'!$O49</f>
        <v>0</v>
      </c>
      <c r="M34" s="4">
        <f>IF('2026_一般・団体'!$Q49="",'2026_一般・団体'!$R49,CONCATENATE('2026_一般・団体'!$Q49,"-",'2026_一般・団体'!$R49))</f>
        <v>0</v>
      </c>
      <c r="N34" s="1"/>
      <c r="O34" s="5" t="str">
        <f t="shared" ref="O34:O51" si="4">F34</f>
        <v>　</v>
      </c>
      <c r="P34" s="5"/>
      <c r="Q34" s="1">
        <f t="shared" si="1"/>
        <v>0</v>
      </c>
      <c r="R34" s="1" t="str">
        <f t="shared" si="3"/>
        <v/>
      </c>
    </row>
    <row r="35" spans="1:18" ht="15" customHeight="1" x14ac:dyDescent="0.2">
      <c r="A35" s="1">
        <v>34</v>
      </c>
      <c r="B35" s="1">
        <f>'2026_一般・団体'!$D50</f>
        <v>0</v>
      </c>
      <c r="C35" s="2">
        <f>'2026_一般・団体'!$K50</f>
        <v>0</v>
      </c>
      <c r="D35" s="4">
        <f>IF('2026_一般・団体'!$M50="",'2026_一般・団体'!$N50,CONCATENATE('2026_一般・団体'!$M50,"-",'2026_一般・団体'!$N50))</f>
        <v>0</v>
      </c>
      <c r="F35" s="5" t="str">
        <f>CONCATENATE('2026_一般・団体'!$B50,"　",'2026_一般・団体'!$C50)</f>
        <v>　</v>
      </c>
      <c r="G35" s="5"/>
      <c r="H35" s="1">
        <f>'2026_一般・団体'!$D$4</f>
        <v>0</v>
      </c>
      <c r="I35" s="1" t="str">
        <f>'2026_一般・団体'!$J50</f>
        <v/>
      </c>
      <c r="K35" s="1">
        <f>'2026_一般・団体'!$D50</f>
        <v>0</v>
      </c>
      <c r="L35" s="2">
        <f>'2026_一般・団体'!$O50</f>
        <v>0</v>
      </c>
      <c r="M35" s="4">
        <f>IF('2026_一般・団体'!$Q50="",'2026_一般・団体'!$R50,CONCATENATE('2026_一般・団体'!$Q50,"-",'2026_一般・団体'!$R50))</f>
        <v>0</v>
      </c>
      <c r="N35" s="1"/>
      <c r="O35" s="5" t="str">
        <f t="shared" si="4"/>
        <v>　</v>
      </c>
      <c r="P35" s="5"/>
      <c r="Q35" s="1">
        <f t="shared" ref="Q35:Q51" si="5">H35</f>
        <v>0</v>
      </c>
      <c r="R35" s="1" t="str">
        <f t="shared" si="3"/>
        <v/>
      </c>
    </row>
    <row r="36" spans="1:18" ht="15" customHeight="1" x14ac:dyDescent="0.2">
      <c r="A36" s="1">
        <v>35</v>
      </c>
      <c r="B36" s="1">
        <f>'2026_一般・団体'!$D51</f>
        <v>0</v>
      </c>
      <c r="C36" s="2">
        <f>'2026_一般・団体'!$K51</f>
        <v>0</v>
      </c>
      <c r="D36" s="4">
        <f>IF('2026_一般・団体'!$M51="",'2026_一般・団体'!$N51,CONCATENATE('2026_一般・団体'!$M51,"-",'2026_一般・団体'!$N51))</f>
        <v>0</v>
      </c>
      <c r="F36" s="5" t="str">
        <f>CONCATENATE('2026_一般・団体'!$B51,"　",'2026_一般・団体'!$C51)</f>
        <v>　</v>
      </c>
      <c r="G36" s="5"/>
      <c r="H36" s="1">
        <f>'2026_一般・団体'!$D$4</f>
        <v>0</v>
      </c>
      <c r="I36" s="1" t="str">
        <f>'2026_一般・団体'!$J51</f>
        <v/>
      </c>
      <c r="K36" s="1">
        <f>'2026_一般・団体'!$D51</f>
        <v>0</v>
      </c>
      <c r="L36" s="2">
        <f>'2026_一般・団体'!$O51</f>
        <v>0</v>
      </c>
      <c r="M36" s="4">
        <f>IF('2026_一般・団体'!$Q51="",'2026_一般・団体'!$R51,CONCATENATE('2026_一般・団体'!$Q51,"-",'2026_一般・団体'!$R51))</f>
        <v>0</v>
      </c>
      <c r="N36" s="1"/>
      <c r="O36" s="5" t="str">
        <f t="shared" si="4"/>
        <v>　</v>
      </c>
      <c r="P36" s="5"/>
      <c r="Q36" s="1">
        <f t="shared" si="5"/>
        <v>0</v>
      </c>
      <c r="R36" s="1" t="str">
        <f t="shared" si="3"/>
        <v/>
      </c>
    </row>
    <row r="37" spans="1:18" ht="15" customHeight="1" x14ac:dyDescent="0.2">
      <c r="A37" s="1">
        <v>36</v>
      </c>
      <c r="B37" s="1">
        <f>'2026_一般・団体'!$D52</f>
        <v>0</v>
      </c>
      <c r="C37" s="2">
        <f>'2026_一般・団体'!$K52</f>
        <v>0</v>
      </c>
      <c r="D37" s="4">
        <f>IF('2026_一般・団体'!$M52="",'2026_一般・団体'!$N52,CONCATENATE('2026_一般・団体'!$M52,"-",'2026_一般・団体'!$N52))</f>
        <v>0</v>
      </c>
      <c r="F37" s="5" t="str">
        <f>CONCATENATE('2026_一般・団体'!$B52,"　",'2026_一般・団体'!$C52)</f>
        <v>　</v>
      </c>
      <c r="G37" s="5"/>
      <c r="H37" s="1">
        <f>'2026_一般・団体'!$D$4</f>
        <v>0</v>
      </c>
      <c r="I37" s="1" t="str">
        <f>'2026_一般・団体'!$J52</f>
        <v/>
      </c>
      <c r="K37" s="1">
        <f>'2026_一般・団体'!$D52</f>
        <v>0</v>
      </c>
      <c r="L37" s="2">
        <f>'2026_一般・団体'!$O52</f>
        <v>0</v>
      </c>
      <c r="M37" s="4">
        <f>IF('2026_一般・団体'!$Q52="",'2026_一般・団体'!$R52,CONCATENATE('2026_一般・団体'!$Q52,"-",'2026_一般・団体'!$R52))</f>
        <v>0</v>
      </c>
      <c r="N37" s="1"/>
      <c r="O37" s="5" t="str">
        <f t="shared" si="4"/>
        <v>　</v>
      </c>
      <c r="P37" s="5"/>
      <c r="Q37" s="1">
        <f t="shared" si="5"/>
        <v>0</v>
      </c>
      <c r="R37" s="1" t="str">
        <f t="shared" si="3"/>
        <v/>
      </c>
    </row>
    <row r="38" spans="1:18" ht="15" customHeight="1" x14ac:dyDescent="0.2">
      <c r="A38" s="1">
        <v>37</v>
      </c>
      <c r="B38" s="1">
        <f>'2026_一般・団体'!$D53</f>
        <v>0</v>
      </c>
      <c r="C38" s="2">
        <f>'2026_一般・団体'!$K53</f>
        <v>0</v>
      </c>
      <c r="D38" s="4">
        <f>IF('2026_一般・団体'!$M53="",'2026_一般・団体'!$N53,CONCATENATE('2026_一般・団体'!$M53,"-",'2026_一般・団体'!$N53))</f>
        <v>0</v>
      </c>
      <c r="F38" s="5" t="str">
        <f>CONCATENATE('2026_一般・団体'!$B53,"　",'2026_一般・団体'!$C53)</f>
        <v>　</v>
      </c>
      <c r="G38" s="5"/>
      <c r="H38" s="1">
        <f>'2026_一般・団体'!$D$4</f>
        <v>0</v>
      </c>
      <c r="I38" s="1" t="str">
        <f>'2026_一般・団体'!$J53</f>
        <v/>
      </c>
      <c r="K38" s="1">
        <f>'2026_一般・団体'!$D53</f>
        <v>0</v>
      </c>
      <c r="L38" s="2">
        <f>'2026_一般・団体'!$O53</f>
        <v>0</v>
      </c>
      <c r="M38" s="4">
        <f>IF('2026_一般・団体'!$Q53="",'2026_一般・団体'!$R53,CONCATENATE('2026_一般・団体'!$Q53,"-",'2026_一般・団体'!$R53))</f>
        <v>0</v>
      </c>
      <c r="N38" s="1"/>
      <c r="O38" s="5" t="str">
        <f t="shared" si="4"/>
        <v>　</v>
      </c>
      <c r="P38" s="5"/>
      <c r="Q38" s="1">
        <f t="shared" si="5"/>
        <v>0</v>
      </c>
      <c r="R38" s="1" t="str">
        <f t="shared" si="3"/>
        <v/>
      </c>
    </row>
    <row r="39" spans="1:18" ht="15" customHeight="1" x14ac:dyDescent="0.2">
      <c r="A39" s="1">
        <v>38</v>
      </c>
      <c r="B39" s="1">
        <f>'2026_一般・団体'!$D54</f>
        <v>0</v>
      </c>
      <c r="C39" s="2">
        <f>'2026_一般・団体'!$K54</f>
        <v>0</v>
      </c>
      <c r="D39" s="4">
        <f>IF('2026_一般・団体'!$M54="",'2026_一般・団体'!$N54,CONCATENATE('2026_一般・団体'!$M54,"-",'2026_一般・団体'!$N54))</f>
        <v>0</v>
      </c>
      <c r="F39" s="5" t="str">
        <f>CONCATENATE('2026_一般・団体'!$B54,"　",'2026_一般・団体'!$C54)</f>
        <v>　</v>
      </c>
      <c r="G39" s="5"/>
      <c r="H39" s="1">
        <f>'2026_一般・団体'!$D$4</f>
        <v>0</v>
      </c>
      <c r="I39" s="1" t="str">
        <f>'2026_一般・団体'!$J54</f>
        <v/>
      </c>
      <c r="K39" s="1">
        <f>'2026_一般・団体'!$D54</f>
        <v>0</v>
      </c>
      <c r="L39" s="2">
        <f>'2026_一般・団体'!$O54</f>
        <v>0</v>
      </c>
      <c r="M39" s="4">
        <f>IF('2026_一般・団体'!$Q54="",'2026_一般・団体'!$R54,CONCATENATE('2026_一般・団体'!$Q54,"-",'2026_一般・団体'!$R54))</f>
        <v>0</v>
      </c>
      <c r="N39" s="1"/>
      <c r="O39" s="5" t="str">
        <f t="shared" si="4"/>
        <v>　</v>
      </c>
      <c r="P39" s="5"/>
      <c r="Q39" s="1">
        <f t="shared" si="5"/>
        <v>0</v>
      </c>
      <c r="R39" s="1" t="str">
        <f t="shared" si="3"/>
        <v/>
      </c>
    </row>
    <row r="40" spans="1:18" ht="15" customHeight="1" x14ac:dyDescent="0.2">
      <c r="A40" s="1">
        <v>39</v>
      </c>
      <c r="B40" s="1">
        <f>'2026_一般・団体'!$D55</f>
        <v>0</v>
      </c>
      <c r="C40" s="2">
        <f>'2026_一般・団体'!$K55</f>
        <v>0</v>
      </c>
      <c r="D40" s="4">
        <f>IF('2026_一般・団体'!$M55="",'2026_一般・団体'!$N55,CONCATENATE('2026_一般・団体'!$M55,"-",'2026_一般・団体'!$N55))</f>
        <v>0</v>
      </c>
      <c r="F40" s="5" t="str">
        <f>CONCATENATE('2026_一般・団体'!$B55,"　",'2026_一般・団体'!$C55)</f>
        <v>　</v>
      </c>
      <c r="G40" s="5"/>
      <c r="H40" s="1">
        <f>'2026_一般・団体'!$D$4</f>
        <v>0</v>
      </c>
      <c r="I40" s="1" t="str">
        <f>'2026_一般・団体'!$J55</f>
        <v/>
      </c>
      <c r="K40" s="1">
        <f>'2026_一般・団体'!$D55</f>
        <v>0</v>
      </c>
      <c r="L40" s="2">
        <f>'2026_一般・団体'!$O55</f>
        <v>0</v>
      </c>
      <c r="M40" s="4">
        <f>IF('2026_一般・団体'!$Q55="",'2026_一般・団体'!$R55,CONCATENATE('2026_一般・団体'!$Q55,"-",'2026_一般・団体'!$R55))</f>
        <v>0</v>
      </c>
      <c r="N40" s="1"/>
      <c r="O40" s="5" t="str">
        <f t="shared" si="4"/>
        <v>　</v>
      </c>
      <c r="P40" s="5"/>
      <c r="Q40" s="1">
        <f t="shared" si="5"/>
        <v>0</v>
      </c>
      <c r="R40" s="1" t="str">
        <f t="shared" si="3"/>
        <v/>
      </c>
    </row>
    <row r="41" spans="1:18" ht="15" customHeight="1" x14ac:dyDescent="0.2">
      <c r="A41" s="1">
        <v>40</v>
      </c>
      <c r="B41" s="1">
        <f>'2026_一般・団体'!$D56</f>
        <v>0</v>
      </c>
      <c r="C41" s="2">
        <f>'2026_一般・団体'!$K56</f>
        <v>0</v>
      </c>
      <c r="D41" s="4">
        <f>IF('2026_一般・団体'!$M56="",'2026_一般・団体'!$N56,CONCATENATE('2026_一般・団体'!$M56,"-",'2026_一般・団体'!$N56))</f>
        <v>0</v>
      </c>
      <c r="F41" s="5" t="str">
        <f>CONCATENATE('2026_一般・団体'!$B56,"　",'2026_一般・団体'!$C56)</f>
        <v>　</v>
      </c>
      <c r="G41" s="5"/>
      <c r="H41" s="1">
        <f>'2026_一般・団体'!$D$4</f>
        <v>0</v>
      </c>
      <c r="I41" s="1" t="str">
        <f>'2026_一般・団体'!$J56</f>
        <v/>
      </c>
      <c r="K41" s="1">
        <f>'2026_一般・団体'!$D56</f>
        <v>0</v>
      </c>
      <c r="L41" s="2">
        <f>'2026_一般・団体'!$O56</f>
        <v>0</v>
      </c>
      <c r="M41" s="4">
        <f>IF('2026_一般・団体'!$Q56="",'2026_一般・団体'!$R56,CONCATENATE('2026_一般・団体'!$Q56,"-",'2026_一般・団体'!$R56))</f>
        <v>0</v>
      </c>
      <c r="N41" s="1"/>
      <c r="O41" s="5" t="str">
        <f t="shared" si="4"/>
        <v>　</v>
      </c>
      <c r="P41" s="5"/>
      <c r="Q41" s="1">
        <f t="shared" si="5"/>
        <v>0</v>
      </c>
      <c r="R41" s="1" t="str">
        <f t="shared" si="3"/>
        <v/>
      </c>
    </row>
    <row r="42" spans="1:18" ht="15" customHeight="1" x14ac:dyDescent="0.2">
      <c r="A42" s="1">
        <v>41</v>
      </c>
      <c r="B42" s="1">
        <f>'2026_一般・団体'!$D57</f>
        <v>0</v>
      </c>
      <c r="C42" s="2">
        <f>'2026_一般・団体'!$K57</f>
        <v>0</v>
      </c>
      <c r="D42" s="4">
        <f>IF('2026_一般・団体'!$M57="",'2026_一般・団体'!$N57,CONCATENATE('2026_一般・団体'!$M57,"-",'2026_一般・団体'!$N57))</f>
        <v>0</v>
      </c>
      <c r="F42" s="5" t="str">
        <f>CONCATENATE('2026_一般・団体'!$B57,"　",'2026_一般・団体'!$C57)</f>
        <v>　</v>
      </c>
      <c r="G42" s="5"/>
      <c r="H42" s="1">
        <f>'2026_一般・団体'!$D$4</f>
        <v>0</v>
      </c>
      <c r="I42" s="1" t="str">
        <f>'2026_一般・団体'!$J57</f>
        <v/>
      </c>
      <c r="K42" s="1">
        <f>'2026_一般・団体'!$D57</f>
        <v>0</v>
      </c>
      <c r="L42" s="2">
        <f>'2026_一般・団体'!$O57</f>
        <v>0</v>
      </c>
      <c r="M42" s="4">
        <f>IF('2026_一般・団体'!$Q57="",'2026_一般・団体'!$R57,CONCATENATE('2026_一般・団体'!$Q57,"-",'2026_一般・団体'!$R57))</f>
        <v>0</v>
      </c>
      <c r="N42" s="1"/>
      <c r="O42" s="5" t="str">
        <f t="shared" si="4"/>
        <v>　</v>
      </c>
      <c r="P42" s="5"/>
      <c r="Q42" s="1">
        <f t="shared" si="5"/>
        <v>0</v>
      </c>
      <c r="R42" s="1" t="str">
        <f t="shared" si="3"/>
        <v/>
      </c>
    </row>
    <row r="43" spans="1:18" ht="15" customHeight="1" x14ac:dyDescent="0.2">
      <c r="A43" s="1">
        <v>42</v>
      </c>
      <c r="B43" s="1">
        <f>'2026_一般・団体'!$D58</f>
        <v>0</v>
      </c>
      <c r="C43" s="2">
        <f>'2026_一般・団体'!$K58</f>
        <v>0</v>
      </c>
      <c r="D43" s="4">
        <f>IF('2026_一般・団体'!$M58="",'2026_一般・団体'!$N58,CONCATENATE('2026_一般・団体'!$M58,"-",'2026_一般・団体'!$N58))</f>
        <v>0</v>
      </c>
      <c r="F43" s="5" t="str">
        <f>CONCATENATE('2026_一般・団体'!$B58,"　",'2026_一般・団体'!$C58)</f>
        <v>　</v>
      </c>
      <c r="G43" s="5"/>
      <c r="H43" s="1">
        <f>'2026_一般・団体'!$D$4</f>
        <v>0</v>
      </c>
      <c r="I43" s="1" t="str">
        <f>'2026_一般・団体'!$J58</f>
        <v/>
      </c>
      <c r="K43" s="1">
        <f>'2026_一般・団体'!$D58</f>
        <v>0</v>
      </c>
      <c r="L43" s="2">
        <f>'2026_一般・団体'!$O58</f>
        <v>0</v>
      </c>
      <c r="M43" s="4">
        <f>IF('2026_一般・団体'!$Q58="",'2026_一般・団体'!$R58,CONCATENATE('2026_一般・団体'!$Q58,"-",'2026_一般・団体'!$R58))</f>
        <v>0</v>
      </c>
      <c r="N43" s="1"/>
      <c r="O43" s="5" t="str">
        <f t="shared" si="4"/>
        <v>　</v>
      </c>
      <c r="P43" s="5"/>
      <c r="Q43" s="1">
        <f t="shared" si="5"/>
        <v>0</v>
      </c>
      <c r="R43" s="1" t="str">
        <f t="shared" si="3"/>
        <v/>
      </c>
    </row>
    <row r="44" spans="1:18" ht="15" customHeight="1" x14ac:dyDescent="0.2">
      <c r="A44" s="1">
        <v>43</v>
      </c>
      <c r="B44" s="1">
        <f>'2026_一般・団体'!$D59</f>
        <v>0</v>
      </c>
      <c r="C44" s="2">
        <f>'2026_一般・団体'!$K59</f>
        <v>0</v>
      </c>
      <c r="D44" s="4">
        <f>IF('2026_一般・団体'!$M59="",'2026_一般・団体'!$N59,CONCATENATE('2026_一般・団体'!$M59,"-",'2026_一般・団体'!$N59))</f>
        <v>0</v>
      </c>
      <c r="F44" s="5" t="str">
        <f>CONCATENATE('2026_一般・団体'!$B59,"　",'2026_一般・団体'!$C59)</f>
        <v>　</v>
      </c>
      <c r="G44" s="5"/>
      <c r="H44" s="1">
        <f>'2026_一般・団体'!$D$4</f>
        <v>0</v>
      </c>
      <c r="I44" s="1" t="str">
        <f>'2026_一般・団体'!$J59</f>
        <v/>
      </c>
      <c r="K44" s="1">
        <f>'2026_一般・団体'!$D59</f>
        <v>0</v>
      </c>
      <c r="L44" s="2">
        <f>'2026_一般・団体'!$O59</f>
        <v>0</v>
      </c>
      <c r="M44" s="4">
        <f>IF('2026_一般・団体'!$Q59="",'2026_一般・団体'!$R59,CONCATENATE('2026_一般・団体'!$Q59,"-",'2026_一般・団体'!$R59))</f>
        <v>0</v>
      </c>
      <c r="N44" s="1"/>
      <c r="O44" s="5" t="str">
        <f t="shared" si="4"/>
        <v>　</v>
      </c>
      <c r="P44" s="5"/>
      <c r="Q44" s="1">
        <f t="shared" si="5"/>
        <v>0</v>
      </c>
      <c r="R44" s="1" t="str">
        <f t="shared" si="3"/>
        <v/>
      </c>
    </row>
    <row r="45" spans="1:18" ht="15" customHeight="1" x14ac:dyDescent="0.2">
      <c r="A45" s="1">
        <v>44</v>
      </c>
      <c r="B45" s="1">
        <f>'2026_一般・団体'!$D60</f>
        <v>0</v>
      </c>
      <c r="C45" s="2">
        <f>'2026_一般・団体'!$K60</f>
        <v>0</v>
      </c>
      <c r="D45" s="4">
        <f>IF('2026_一般・団体'!$M60="",'2026_一般・団体'!$N60,CONCATENATE('2026_一般・団体'!$M60,"-",'2026_一般・団体'!$N60))</f>
        <v>0</v>
      </c>
      <c r="F45" s="5" t="str">
        <f>CONCATENATE('2026_一般・団体'!$B60,"　",'2026_一般・団体'!$C60)</f>
        <v>　</v>
      </c>
      <c r="G45" s="5"/>
      <c r="H45" s="1">
        <f>'2026_一般・団体'!$D$4</f>
        <v>0</v>
      </c>
      <c r="I45" s="1" t="str">
        <f>'2026_一般・団体'!$J60</f>
        <v/>
      </c>
      <c r="K45" s="1">
        <f>'2026_一般・団体'!$D60</f>
        <v>0</v>
      </c>
      <c r="L45" s="2">
        <f>'2026_一般・団体'!$O60</f>
        <v>0</v>
      </c>
      <c r="M45" s="4">
        <f>IF('2026_一般・団体'!$Q60="",'2026_一般・団体'!$R60,CONCATENATE('2026_一般・団体'!$Q60,"-",'2026_一般・団体'!$R60))</f>
        <v>0</v>
      </c>
      <c r="N45" s="1"/>
      <c r="O45" s="5" t="str">
        <f t="shared" si="4"/>
        <v>　</v>
      </c>
      <c r="P45" s="5"/>
      <c r="Q45" s="1">
        <f t="shared" si="5"/>
        <v>0</v>
      </c>
      <c r="R45" s="1" t="str">
        <f t="shared" si="3"/>
        <v/>
      </c>
    </row>
    <row r="46" spans="1:18" ht="15" customHeight="1" x14ac:dyDescent="0.2">
      <c r="A46" s="1">
        <v>45</v>
      </c>
      <c r="B46" s="1">
        <f>'2026_一般・団体'!$D61</f>
        <v>0</v>
      </c>
      <c r="C46" s="2">
        <f>'2026_一般・団体'!$K61</f>
        <v>0</v>
      </c>
      <c r="D46" s="4">
        <f>IF('2026_一般・団体'!$M61="",'2026_一般・団体'!$N61,CONCATENATE('2026_一般・団体'!$M61,"-",'2026_一般・団体'!$N61))</f>
        <v>0</v>
      </c>
      <c r="F46" s="5" t="str">
        <f>CONCATENATE('2026_一般・団体'!$B61,"　",'2026_一般・団体'!$C61)</f>
        <v>　</v>
      </c>
      <c r="G46" s="5"/>
      <c r="H46" s="1">
        <f>'2026_一般・団体'!$D$4</f>
        <v>0</v>
      </c>
      <c r="I46" s="1" t="str">
        <f>'2026_一般・団体'!$J61</f>
        <v/>
      </c>
      <c r="K46" s="1">
        <f>'2026_一般・団体'!$D61</f>
        <v>0</v>
      </c>
      <c r="L46" s="2">
        <f>'2026_一般・団体'!$O61</f>
        <v>0</v>
      </c>
      <c r="M46" s="4">
        <f>IF('2026_一般・団体'!$Q61="",'2026_一般・団体'!$R61,CONCATENATE('2026_一般・団体'!$Q61,"-",'2026_一般・団体'!$R61))</f>
        <v>0</v>
      </c>
      <c r="N46" s="1"/>
      <c r="O46" s="5" t="str">
        <f t="shared" si="4"/>
        <v>　</v>
      </c>
      <c r="P46" s="5"/>
      <c r="Q46" s="1">
        <f t="shared" si="5"/>
        <v>0</v>
      </c>
      <c r="R46" s="1" t="str">
        <f t="shared" si="3"/>
        <v/>
      </c>
    </row>
    <row r="47" spans="1:18" ht="15" customHeight="1" x14ac:dyDescent="0.2">
      <c r="A47" s="1">
        <v>46</v>
      </c>
      <c r="B47" s="1">
        <f>'2026_一般・団体'!$D62</f>
        <v>0</v>
      </c>
      <c r="C47" s="2">
        <f>'2026_一般・団体'!$K62</f>
        <v>0</v>
      </c>
      <c r="D47" s="4">
        <f>IF('2026_一般・団体'!$M62="",'2026_一般・団体'!$N62,CONCATENATE('2026_一般・団体'!$M62,"-",'2026_一般・団体'!$N62))</f>
        <v>0</v>
      </c>
      <c r="F47" s="5" t="str">
        <f>CONCATENATE('2026_一般・団体'!$B62,"　",'2026_一般・団体'!$C62)</f>
        <v>　</v>
      </c>
      <c r="G47" s="5"/>
      <c r="H47" s="1">
        <f>'2026_一般・団体'!$D$4</f>
        <v>0</v>
      </c>
      <c r="I47" s="1" t="str">
        <f>'2026_一般・団体'!$J62</f>
        <v/>
      </c>
      <c r="K47" s="1">
        <f>'2026_一般・団体'!$D62</f>
        <v>0</v>
      </c>
      <c r="L47" s="2">
        <f>'2026_一般・団体'!$O62</f>
        <v>0</v>
      </c>
      <c r="M47" s="4">
        <f>IF('2026_一般・団体'!$Q62="",'2026_一般・団体'!$R62,CONCATENATE('2026_一般・団体'!$Q62,"-",'2026_一般・団体'!$R62))</f>
        <v>0</v>
      </c>
      <c r="N47" s="1"/>
      <c r="O47" s="5" t="str">
        <f t="shared" si="4"/>
        <v>　</v>
      </c>
      <c r="P47" s="5"/>
      <c r="Q47" s="1">
        <f t="shared" si="5"/>
        <v>0</v>
      </c>
      <c r="R47" s="1" t="str">
        <f t="shared" si="3"/>
        <v/>
      </c>
    </row>
    <row r="48" spans="1:18" ht="15" customHeight="1" x14ac:dyDescent="0.2">
      <c r="A48" s="1">
        <v>47</v>
      </c>
      <c r="B48" s="1">
        <f>'2026_一般・団体'!$D63</f>
        <v>0</v>
      </c>
      <c r="C48" s="2">
        <f>'2026_一般・団体'!$K63</f>
        <v>0</v>
      </c>
      <c r="D48" s="4">
        <f>IF('2026_一般・団体'!$M63="",'2026_一般・団体'!$N63,CONCATENATE('2026_一般・団体'!$M63,"-",'2026_一般・団体'!$N63))</f>
        <v>0</v>
      </c>
      <c r="F48" s="5" t="str">
        <f>CONCATENATE('2026_一般・団体'!$B63,"　",'2026_一般・団体'!$C63)</f>
        <v>　</v>
      </c>
      <c r="G48" s="5"/>
      <c r="H48" s="1">
        <f>'2026_一般・団体'!$D$4</f>
        <v>0</v>
      </c>
      <c r="I48" s="1" t="str">
        <f>'2026_一般・団体'!$J63</f>
        <v/>
      </c>
      <c r="K48" s="1">
        <f>'2026_一般・団体'!$D63</f>
        <v>0</v>
      </c>
      <c r="L48" s="2">
        <f>'2026_一般・団体'!$O63</f>
        <v>0</v>
      </c>
      <c r="M48" s="4">
        <f>IF('2026_一般・団体'!$Q63="",'2026_一般・団体'!$R63,CONCATENATE('2026_一般・団体'!$Q63,"-",'2026_一般・団体'!$R63))</f>
        <v>0</v>
      </c>
      <c r="N48" s="1"/>
      <c r="O48" s="5" t="str">
        <f t="shared" si="4"/>
        <v>　</v>
      </c>
      <c r="P48" s="5"/>
      <c r="Q48" s="1">
        <f t="shared" si="5"/>
        <v>0</v>
      </c>
      <c r="R48" s="1" t="str">
        <f t="shared" si="3"/>
        <v/>
      </c>
    </row>
    <row r="49" spans="1:18" ht="15" customHeight="1" x14ac:dyDescent="0.2">
      <c r="A49" s="1">
        <v>48</v>
      </c>
      <c r="B49" s="1">
        <f>'2026_一般・団体'!$D64</f>
        <v>0</v>
      </c>
      <c r="C49" s="2">
        <f>'2026_一般・団体'!$K64</f>
        <v>0</v>
      </c>
      <c r="D49" s="4">
        <f>IF('2026_一般・団体'!$M64="",'2026_一般・団体'!$N64,CONCATENATE('2026_一般・団体'!$M64,"-",'2026_一般・団体'!$N64))</f>
        <v>0</v>
      </c>
      <c r="F49" s="5" t="str">
        <f>CONCATENATE('2026_一般・団体'!$B64,"　",'2026_一般・団体'!$C64)</f>
        <v>　</v>
      </c>
      <c r="G49" s="5"/>
      <c r="H49" s="1">
        <f>'2026_一般・団体'!$D$4</f>
        <v>0</v>
      </c>
      <c r="I49" s="1" t="str">
        <f>'2026_一般・団体'!$J64</f>
        <v/>
      </c>
      <c r="K49" s="1">
        <f>'2026_一般・団体'!$D64</f>
        <v>0</v>
      </c>
      <c r="L49" s="2">
        <f>'2026_一般・団体'!$O64</f>
        <v>0</v>
      </c>
      <c r="M49" s="4">
        <f>IF('2026_一般・団体'!$Q64="",'2026_一般・団体'!$R64,CONCATENATE('2026_一般・団体'!$Q64,"-",'2026_一般・団体'!$R64))</f>
        <v>0</v>
      </c>
      <c r="N49" s="1"/>
      <c r="O49" s="5" t="str">
        <f t="shared" si="4"/>
        <v>　</v>
      </c>
      <c r="P49" s="5"/>
      <c r="Q49" s="1">
        <f t="shared" si="5"/>
        <v>0</v>
      </c>
      <c r="R49" s="1" t="str">
        <f t="shared" si="3"/>
        <v/>
      </c>
    </row>
    <row r="50" spans="1:18" ht="15" customHeight="1" x14ac:dyDescent="0.2">
      <c r="A50" s="1">
        <v>49</v>
      </c>
      <c r="B50" s="1">
        <f>'2026_一般・団体'!$D65</f>
        <v>0</v>
      </c>
      <c r="C50" s="2">
        <f>'2026_一般・団体'!$K65</f>
        <v>0</v>
      </c>
      <c r="D50" s="4">
        <f>IF('2026_一般・団体'!$M65="",'2026_一般・団体'!$N65,CONCATENATE('2026_一般・団体'!$M65,"-",'2026_一般・団体'!$N65))</f>
        <v>0</v>
      </c>
      <c r="F50" s="5" t="str">
        <f>CONCATENATE('2026_一般・団体'!$B65,"　",'2026_一般・団体'!$C65)</f>
        <v>　</v>
      </c>
      <c r="G50" s="5"/>
      <c r="H50" s="1">
        <f>'2026_一般・団体'!$D$4</f>
        <v>0</v>
      </c>
      <c r="I50" s="1" t="str">
        <f>'2026_一般・団体'!$J65</f>
        <v/>
      </c>
      <c r="K50" s="1">
        <f>'2026_一般・団体'!$D65</f>
        <v>0</v>
      </c>
      <c r="L50" s="2">
        <f>'2026_一般・団体'!$O65</f>
        <v>0</v>
      </c>
      <c r="M50" s="4">
        <f>IF('2026_一般・団体'!$Q65="",'2026_一般・団体'!$R65,CONCATENATE('2026_一般・団体'!$Q65,"-",'2026_一般・団体'!$R65))</f>
        <v>0</v>
      </c>
      <c r="N50" s="1"/>
      <c r="O50" s="5" t="str">
        <f t="shared" si="4"/>
        <v>　</v>
      </c>
      <c r="P50" s="5"/>
      <c r="Q50" s="1">
        <f t="shared" si="5"/>
        <v>0</v>
      </c>
      <c r="R50" s="1" t="str">
        <f t="shared" si="3"/>
        <v/>
      </c>
    </row>
    <row r="51" spans="1:18" ht="15" customHeight="1" x14ac:dyDescent="0.2">
      <c r="A51" s="1">
        <v>50</v>
      </c>
      <c r="B51" s="1">
        <f>'2026_一般・団体'!$D66</f>
        <v>0</v>
      </c>
      <c r="C51" s="2">
        <f>'2026_一般・団体'!$K66</f>
        <v>0</v>
      </c>
      <c r="D51" s="4">
        <f>IF('2026_一般・団体'!$M66="",'2026_一般・団体'!$N66,CONCATENATE('2026_一般・団体'!$M66,"-",'2026_一般・団体'!$N66))</f>
        <v>0</v>
      </c>
      <c r="F51" s="5" t="str">
        <f>CONCATENATE('2026_一般・団体'!$B66,"　",'2026_一般・団体'!$C66)</f>
        <v>　</v>
      </c>
      <c r="G51" s="5"/>
      <c r="H51" s="1">
        <f>'2026_一般・団体'!$D$4</f>
        <v>0</v>
      </c>
      <c r="I51" s="1" t="str">
        <f>'2026_一般・団体'!$J66</f>
        <v/>
      </c>
      <c r="K51" s="1">
        <f>'2026_一般・団体'!$D66</f>
        <v>0</v>
      </c>
      <c r="L51" s="2">
        <f>'2026_一般・団体'!$O66</f>
        <v>0</v>
      </c>
      <c r="M51" s="4">
        <f>IF('2026_一般・団体'!$Q66="",'2026_一般・団体'!$R66,CONCATENATE('2026_一般・団体'!$Q66,"-",'2026_一般・団体'!$R66))</f>
        <v>0</v>
      </c>
      <c r="N51" s="1"/>
      <c r="O51" s="5" t="str">
        <f t="shared" si="4"/>
        <v>　</v>
      </c>
      <c r="P51" s="5"/>
      <c r="Q51" s="1">
        <f t="shared" si="5"/>
        <v>0</v>
      </c>
      <c r="R51" s="1" t="str">
        <f t="shared" si="3"/>
        <v/>
      </c>
    </row>
    <row r="52" spans="1:18" ht="15" customHeight="1" x14ac:dyDescent="0.2">
      <c r="D52" s="4"/>
      <c r="F52" s="5"/>
      <c r="G52" s="5"/>
      <c r="K52" s="1"/>
      <c r="M52" s="4"/>
      <c r="N52" s="1"/>
      <c r="O52" s="5"/>
      <c r="P52" s="5"/>
      <c r="Q52" s="1"/>
      <c r="R52" s="1"/>
    </row>
    <row r="53" spans="1:18" ht="15" customHeight="1" x14ac:dyDescent="0.2">
      <c r="B53" s="6" t="s">
        <v>96</v>
      </c>
      <c r="C53" s="6" t="s">
        <v>100</v>
      </c>
      <c r="E53" s="6"/>
      <c r="F53" s="7" t="s">
        <v>97</v>
      </c>
      <c r="G53" s="7"/>
      <c r="H53" s="6" t="s">
        <v>98</v>
      </c>
      <c r="I53" s="6" t="s">
        <v>99</v>
      </c>
    </row>
    <row r="54" spans="1:18" ht="15" customHeight="1" x14ac:dyDescent="0.2">
      <c r="A54" s="1">
        <v>1</v>
      </c>
      <c r="B54" s="1">
        <f>'2026_一般・団体'!E77</f>
        <v>0</v>
      </c>
      <c r="C54" s="5">
        <f>'2026_一般・団体'!B77</f>
        <v>0</v>
      </c>
      <c r="F54" s="1">
        <f>'2026_一般・団体'!$D$4</f>
        <v>0</v>
      </c>
      <c r="H54" s="1" t="str">
        <f>CONCATENATE('2026_一般・団体'!H78,"・",'2026_一般・団体'!J78,"・",'2026_一般・団体'!L78,"・",'2026_一般・団体'!N78)</f>
        <v>・・・</v>
      </c>
      <c r="I54" s="1" t="str">
        <f>'2026_一般・団体'!G77</f>
        <v/>
      </c>
    </row>
    <row r="55" spans="1:18" ht="15" customHeight="1" x14ac:dyDescent="0.2">
      <c r="A55" s="1">
        <v>2</v>
      </c>
      <c r="B55" s="1">
        <f>'2026_一般・団体'!E79</f>
        <v>0</v>
      </c>
      <c r="C55" s="5">
        <f>'2026_一般・団体'!B79</f>
        <v>0</v>
      </c>
      <c r="F55" s="1">
        <f>'2026_一般・団体'!$D$4</f>
        <v>0</v>
      </c>
      <c r="H55" s="1" t="str">
        <f>CONCATENATE('2026_一般・団体'!H80,"・",'2026_一般・団体'!J80,"・",'2026_一般・団体'!L80,"・",'2026_一般・団体'!N80)</f>
        <v>・・・</v>
      </c>
      <c r="I55" s="1" t="str">
        <f>'2026_一般・団体'!G79</f>
        <v/>
      </c>
    </row>
    <row r="56" spans="1:18" ht="15" customHeight="1" x14ac:dyDescent="0.2">
      <c r="A56" s="1">
        <v>3</v>
      </c>
      <c r="B56" s="1">
        <f>'2026_一般・団体'!E81</f>
        <v>0</v>
      </c>
      <c r="C56" s="5">
        <f>'2026_一般・団体'!B81</f>
        <v>0</v>
      </c>
      <c r="F56" s="1">
        <f>'2026_一般・団体'!$D$4</f>
        <v>0</v>
      </c>
      <c r="H56" s="1" t="str">
        <f>CONCATENATE('2026_一般・団体'!H82,"・",'2026_一般・団体'!J82,"・",'2026_一般・団体'!L82,"・",'2026_一般・団体'!N82)</f>
        <v>・・・</v>
      </c>
      <c r="I56" s="1" t="str">
        <f>'2026_一般・団体'!G81</f>
        <v/>
      </c>
    </row>
    <row r="57" spans="1:18" ht="15" customHeight="1" x14ac:dyDescent="0.2">
      <c r="A57" s="1">
        <v>4</v>
      </c>
      <c r="B57" s="1">
        <f>'2026_一般・団体'!E83</f>
        <v>0</v>
      </c>
      <c r="C57" s="5">
        <f>'2026_一般・団体'!B83</f>
        <v>0</v>
      </c>
      <c r="F57" s="1">
        <f>'2026_一般・団体'!$D$4</f>
        <v>0</v>
      </c>
      <c r="H57" s="1" t="str">
        <f>CONCATENATE('2026_一般・団体'!H84,"・",'2026_一般・団体'!J84,"・",'2026_一般・団体'!L84,"・",'2026_一般・団体'!N84)</f>
        <v>・・・</v>
      </c>
      <c r="I57" s="1" t="str">
        <f>'2026_一般・団体'!G83</f>
        <v/>
      </c>
    </row>
    <row r="58" spans="1:18" ht="15" customHeight="1" x14ac:dyDescent="0.2">
      <c r="A58" s="1">
        <v>5</v>
      </c>
      <c r="B58" s="1">
        <f>'2026_一般・団体'!E85</f>
        <v>0</v>
      </c>
      <c r="C58" s="5">
        <f>'2026_一般・団体'!B85</f>
        <v>0</v>
      </c>
      <c r="F58" s="1">
        <f>'2026_一般・団体'!$D$4</f>
        <v>0</v>
      </c>
      <c r="H58" s="1" t="str">
        <f>CONCATENATE('2026_一般・団体'!H86,"・",'2026_一般・団体'!J86,"・",'2026_一般・団体'!L86,"・",'2026_一般・団体'!N86)</f>
        <v>・・・</v>
      </c>
      <c r="I58" s="1" t="str">
        <f>'2026_一般・団体'!G85</f>
        <v/>
      </c>
    </row>
    <row r="59" spans="1:18" ht="15" customHeight="1" x14ac:dyDescent="0.2">
      <c r="A59" s="1">
        <v>6</v>
      </c>
      <c r="B59" s="1">
        <f>'2026_一般・団体'!E87</f>
        <v>0</v>
      </c>
      <c r="C59" s="5">
        <f>'2026_一般・団体'!B87</f>
        <v>0</v>
      </c>
      <c r="F59" s="1">
        <f>'2026_一般・団体'!$D$4</f>
        <v>0</v>
      </c>
      <c r="H59" s="1" t="str">
        <f>CONCATENATE('2026_一般・団体'!H88,"・",'2026_一般・団体'!J88,"・",'2026_一般・団体'!L88,"・",'2026_一般・団体'!N88)</f>
        <v>・・・</v>
      </c>
      <c r="I59" s="1" t="str">
        <f>'2026_一般・団体'!G87</f>
        <v/>
      </c>
    </row>
    <row r="60" spans="1:18" ht="15" customHeight="1" x14ac:dyDescent="0.2">
      <c r="A60" s="1">
        <v>7</v>
      </c>
      <c r="B60" s="1">
        <f>'2026_一般・団体'!E89</f>
        <v>0</v>
      </c>
      <c r="C60" s="5">
        <f>'2026_一般・団体'!B89</f>
        <v>0</v>
      </c>
      <c r="F60" s="1">
        <f>'2026_一般・団体'!$D$4</f>
        <v>0</v>
      </c>
      <c r="H60" s="1" t="str">
        <f>CONCATENATE('2026_一般・団体'!H90,"・",'2026_一般・団体'!J90,"・",'2026_一般・団体'!L90,"・",'2026_一般・団体'!N90)</f>
        <v>・・・</v>
      </c>
      <c r="I60" s="1" t="str">
        <f>'2026_一般・団体'!G89</f>
        <v/>
      </c>
    </row>
    <row r="61" spans="1:18" ht="15" customHeight="1" x14ac:dyDescent="0.2">
      <c r="A61" s="1">
        <v>8</v>
      </c>
      <c r="B61" s="1">
        <f>'2026_一般・団体'!E91</f>
        <v>0</v>
      </c>
      <c r="C61" s="5">
        <f>'2026_一般・団体'!B91</f>
        <v>0</v>
      </c>
      <c r="F61" s="1">
        <f>'2026_一般・団体'!$D$4</f>
        <v>0</v>
      </c>
      <c r="H61" s="1" t="str">
        <f>CONCATENATE('2026_一般・団体'!H92,"・",'2026_一般・団体'!J92,"・",'2026_一般・団体'!L92,"・",'2026_一般・団体'!N92)</f>
        <v>・・・</v>
      </c>
      <c r="I61" s="1" t="str">
        <f>'2026_一般・団体'!G91</f>
        <v/>
      </c>
    </row>
    <row r="62" spans="1:18" ht="15" customHeight="1" x14ac:dyDescent="0.2">
      <c r="A62" s="1">
        <v>9</v>
      </c>
      <c r="B62" s="1">
        <f>'2026_一般・団体'!E93</f>
        <v>0</v>
      </c>
      <c r="C62" s="5">
        <f>'2026_一般・団体'!B93</f>
        <v>0</v>
      </c>
      <c r="F62" s="1">
        <f>'2026_一般・団体'!$D$4</f>
        <v>0</v>
      </c>
      <c r="H62" s="1" t="str">
        <f>CONCATENATE('2026_一般・団体'!H94,"・",'2026_一般・団体'!J94,"・",'2026_一般・団体'!L94,"・",'2026_一般・団体'!N94)</f>
        <v>・・・</v>
      </c>
      <c r="I62" s="1" t="str">
        <f>'2026_一般・団体'!G93</f>
        <v/>
      </c>
    </row>
    <row r="63" spans="1:18" ht="15" customHeight="1" x14ac:dyDescent="0.2">
      <c r="A63" s="1">
        <v>10</v>
      </c>
      <c r="B63" s="1">
        <f>'2026_一般・団体'!E95</f>
        <v>0</v>
      </c>
      <c r="C63" s="5">
        <f>'2026_一般・団体'!B95</f>
        <v>0</v>
      </c>
      <c r="F63" s="1">
        <f>'2026_一般・団体'!$D$4</f>
        <v>0</v>
      </c>
      <c r="H63" s="1" t="str">
        <f>CONCATENATE('2026_一般・団体'!H96,"・",'2026_一般・団体'!J96,"・",'2026_一般・団体'!L96,"・",'2026_一般・団体'!N96)</f>
        <v>・・・</v>
      </c>
      <c r="I63" s="1" t="str">
        <f>'2026_一般・団体'!G95</f>
        <v/>
      </c>
    </row>
    <row r="64" spans="1:18" ht="15" customHeight="1" x14ac:dyDescent="0.2">
      <c r="A64" s="1">
        <v>11</v>
      </c>
      <c r="B64" s="1">
        <f>'2026_一般・団体'!E97</f>
        <v>0</v>
      </c>
      <c r="C64" s="5">
        <f>'2026_一般・団体'!B97</f>
        <v>0</v>
      </c>
      <c r="F64" s="1">
        <f>'2026_一般・団体'!$D$4</f>
        <v>0</v>
      </c>
      <c r="H64" s="1" t="str">
        <f>CONCATENATE('2026_一般・団体'!H98,"・",'2026_一般・団体'!J98,"・",'2026_一般・団体'!L98,"・",'2026_一般・団体'!N98)</f>
        <v>・・・</v>
      </c>
      <c r="I64" s="1" t="str">
        <f>'2026_一般・団体'!G97</f>
        <v/>
      </c>
    </row>
    <row r="65" spans="1:9" ht="15" customHeight="1" x14ac:dyDescent="0.2">
      <c r="A65" s="1">
        <v>12</v>
      </c>
      <c r="B65" s="1">
        <f>'2026_一般・団体'!E99</f>
        <v>0</v>
      </c>
      <c r="C65" s="5">
        <f>'2026_一般・団体'!B99</f>
        <v>0</v>
      </c>
      <c r="F65" s="1">
        <f>'2026_一般・団体'!$D$4</f>
        <v>0</v>
      </c>
      <c r="H65" s="1" t="str">
        <f>CONCATENATE('2026_一般・団体'!H100,"・",'2026_一般・団体'!J100,"・",'2026_一般・団体'!L100,"・",'2026_一般・団体'!N100)</f>
        <v>・・・</v>
      </c>
      <c r="I65" s="1" t="str">
        <f>'2026_一般・団体'!G99</f>
        <v/>
      </c>
    </row>
    <row r="66" spans="1:9" ht="15" customHeight="1" x14ac:dyDescent="0.2">
      <c r="A66" s="1">
        <v>13</v>
      </c>
      <c r="B66" s="1">
        <f>'2026_一般・団体'!E101</f>
        <v>0</v>
      </c>
      <c r="C66" s="5">
        <f>'2026_一般・団体'!B101</f>
        <v>0</v>
      </c>
      <c r="F66" s="1">
        <f>'2026_一般・団体'!$D$4</f>
        <v>0</v>
      </c>
      <c r="H66" s="1" t="str">
        <f>CONCATENATE('2026_一般・団体'!H102,"・",'2026_一般・団体'!J102,"・",'2026_一般・団体'!L102,"・",'2026_一般・団体'!N102)</f>
        <v>・・・</v>
      </c>
      <c r="I66" s="1" t="str">
        <f>'2026_一般・団体'!G101</f>
        <v/>
      </c>
    </row>
    <row r="67" spans="1:9" ht="15" customHeight="1" x14ac:dyDescent="0.2">
      <c r="A67" s="1">
        <v>14</v>
      </c>
      <c r="B67" s="1">
        <f>'2026_一般・団体'!E103</f>
        <v>0</v>
      </c>
      <c r="C67" s="5">
        <f>'2026_一般・団体'!B103</f>
        <v>0</v>
      </c>
      <c r="F67" s="1">
        <f>'2026_一般・団体'!$D$4</f>
        <v>0</v>
      </c>
      <c r="H67" s="1" t="str">
        <f>CONCATENATE('2026_一般・団体'!H104,"・",'2026_一般・団体'!J104,"・",'2026_一般・団体'!L104,"・",'2026_一般・団体'!N104)</f>
        <v>・・・</v>
      </c>
      <c r="I67" s="1" t="str">
        <f>'2026_一般・団体'!G103</f>
        <v/>
      </c>
    </row>
    <row r="68" spans="1:9" ht="15" customHeight="1" x14ac:dyDescent="0.2">
      <c r="A68" s="1">
        <v>15</v>
      </c>
      <c r="B68" s="1">
        <f>'2026_一般・団体'!E105</f>
        <v>0</v>
      </c>
      <c r="C68" s="5">
        <f>'2026_一般・団体'!B105</f>
        <v>0</v>
      </c>
      <c r="F68" s="1">
        <f>'2026_一般・団体'!$D$4</f>
        <v>0</v>
      </c>
      <c r="H68" s="1" t="str">
        <f>CONCATENATE('2026_一般・団体'!H106,"・",'2026_一般・団体'!J106,"・",'2026_一般・団体'!L106,"・",'2026_一般・団体'!N106)</f>
        <v>・・・</v>
      </c>
      <c r="I68" s="1" t="str">
        <f>'2026_一般・団体'!G105</f>
        <v/>
      </c>
    </row>
    <row r="69" spans="1:9" ht="15" customHeight="1" x14ac:dyDescent="0.2">
      <c r="A69" s="1">
        <v>16</v>
      </c>
      <c r="B69" s="1">
        <f>'2026_一般・団体'!E107</f>
        <v>0</v>
      </c>
      <c r="C69" s="5">
        <f>'2026_一般・団体'!B107</f>
        <v>0</v>
      </c>
      <c r="F69" s="1">
        <f>'2026_一般・団体'!$D$4</f>
        <v>0</v>
      </c>
      <c r="H69" s="1" t="str">
        <f>CONCATENATE('2026_一般・団体'!H108,"・",'2026_一般・団体'!J108,"・",'2026_一般・団体'!L108,"・",'2026_一般・団体'!N108)</f>
        <v>・・・</v>
      </c>
      <c r="I69" s="1" t="str">
        <f>'2026_一般・団体'!G107</f>
        <v/>
      </c>
    </row>
    <row r="70" spans="1:9" ht="15" customHeight="1" x14ac:dyDescent="0.2">
      <c r="A70" s="1">
        <v>17</v>
      </c>
      <c r="B70" s="1">
        <f>'2026_一般・団体'!E109</f>
        <v>0</v>
      </c>
      <c r="C70" s="5">
        <f>'2026_一般・団体'!B109</f>
        <v>0</v>
      </c>
      <c r="F70" s="1">
        <f>'2026_一般・団体'!$D$4</f>
        <v>0</v>
      </c>
      <c r="H70" s="1" t="str">
        <f>CONCATENATE('2026_一般・団体'!H110,"・",'2026_一般・団体'!J110,"・",'2026_一般・団体'!L110,"・",'2026_一般・団体'!N110)</f>
        <v>・・・</v>
      </c>
      <c r="I70" s="1" t="str">
        <f>'2026_一般・団体'!G109</f>
        <v/>
      </c>
    </row>
    <row r="71" spans="1:9" ht="15" customHeight="1" x14ac:dyDescent="0.2">
      <c r="A71" s="1">
        <v>18</v>
      </c>
      <c r="B71" s="1">
        <f>'2026_一般・団体'!E111</f>
        <v>0</v>
      </c>
      <c r="C71" s="5">
        <f>'2026_一般・団体'!B111</f>
        <v>0</v>
      </c>
      <c r="F71" s="1">
        <f>'2026_一般・団体'!$D$4</f>
        <v>0</v>
      </c>
      <c r="H71" s="1" t="str">
        <f>CONCATENATE('2026_一般・団体'!H112,"・",'2026_一般・団体'!J112,"・",'2026_一般・団体'!L112,"・",'2026_一般・団体'!N112)</f>
        <v>・・・</v>
      </c>
      <c r="I71" s="1" t="str">
        <f>'2026_一般・団体'!G111</f>
        <v/>
      </c>
    </row>
    <row r="72" spans="1:9" ht="15" customHeight="1" x14ac:dyDescent="0.2">
      <c r="A72" s="1">
        <v>19</v>
      </c>
      <c r="B72" s="1">
        <f>'2026_一般・団体'!E113</f>
        <v>0</v>
      </c>
      <c r="C72" s="5">
        <f>'2026_一般・団体'!B113</f>
        <v>0</v>
      </c>
      <c r="F72" s="1">
        <f>'2026_一般・団体'!$D$4</f>
        <v>0</v>
      </c>
      <c r="H72" s="1" t="str">
        <f>CONCATENATE('2026_一般・団体'!H114,"・",'2026_一般・団体'!J114,"・",'2026_一般・団体'!L114,"・",'2026_一般・団体'!N114)</f>
        <v>・・・</v>
      </c>
      <c r="I72" s="1" t="str">
        <f>'2026_一般・団体'!G113</f>
        <v/>
      </c>
    </row>
    <row r="73" spans="1:9" ht="15" customHeight="1" x14ac:dyDescent="0.2">
      <c r="A73" s="1">
        <v>20</v>
      </c>
      <c r="B73" s="1">
        <f>'2026_一般・団体'!E115</f>
        <v>0</v>
      </c>
      <c r="C73" s="5">
        <f>'2026_一般・団体'!B115</f>
        <v>0</v>
      </c>
      <c r="F73" s="1">
        <f>'2026_一般・団体'!$D$4</f>
        <v>0</v>
      </c>
      <c r="H73" s="1" t="str">
        <f>CONCATENATE('2026_一般・団体'!H116,"・",'2026_一般・団体'!J116,"・",'2026_一般・団体'!L116,"・",'2026_一般・団体'!N116)</f>
        <v>・・・</v>
      </c>
      <c r="I73" s="1" t="str">
        <f>'2026_一般・団体'!G115</f>
        <v/>
      </c>
    </row>
  </sheetData>
  <sheetProtection algorithmName="SHA-512" hashValue="oMDgoDGqdr1WdQzJ0zxmGa7oq7Xko4MMvqGhRavfmf1IWN7TJ0M3RBod6Q50I4HAa4uht6E9Vzd+cgQMwwoQJw==" saltValue="RgP3zET/XZHTWfCa+4aQTw==" spinCount="100000" sheet="1" objects="1" scenarios="1"/>
  <phoneticPr fontId="1"/>
  <dataValidations count="1">
    <dataValidation imeMode="off" allowBlank="1" showInputMessage="1" showErrorMessage="1" sqref="F54:F73 A4 A6 A8 A10 A12 A14 A16 A18 A20 A22 A24 A26 A28 A30 A32 A34 A36 A38 A40 A42 A44 A46 A48 A50 A2:XFD2 B3:R52" xr:uid="{00000000-0002-0000-01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2026_一般・団体</vt:lpstr>
      <vt:lpstr>データ用シート（削除しない）</vt:lpstr>
      <vt:lpstr>'2026_一般・団体'!Print_Area</vt:lpstr>
      <vt:lpstr>'2026_一般・団体'!Print_Titles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2026-06-06T04:32:22Z</dcterms:created>
  <dcterms:modified xsi:type="dcterms:W3CDTF">2026-06-06T04:34:57Z</dcterms:modified>
</cp:coreProperties>
</file>