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d.docs.live.net/42aa11019e814a73/Desktop/半田市水泳協会/R7/マーメイド/申込/"/>
    </mc:Choice>
  </mc:AlternateContent>
  <xr:revisionPtr revIDLastSave="23" documentId="13_ncr:1_{04387DB4-96CE-493A-9E24-BA2418A6B3E7}" xr6:coauthVersionLast="47" xr6:coauthVersionMax="47" xr10:uidLastSave="{4E14199F-F5D7-405E-A9B2-C5993701CE16}"/>
  <workbookProtection workbookAlgorithmName="SHA-512" workbookHashValue="UJ9rvzd0hbTlWADZTaVzNWlmiW+MgRtHGNJ26nEyjDrmesden/jC3jTXUZdR148noqN69duLVUTLreolnypFLQ==" workbookSaltValue="w+cGAzA3I//cl0LP891DUA==" workbookSpinCount="100000" lockStructure="1"/>
  <bookViews>
    <workbookView xWindow="-108" yWindow="-108" windowWidth="23256" windowHeight="12456" tabRatio="514" xr2:uid="{00000000-000D-0000-FFFF-FFFF00000000}"/>
  </bookViews>
  <sheets>
    <sheet name="2025_一般・団体" sheetId="1" r:id="rId1"/>
    <sheet name="データ用シート（削除しない）" sheetId="2" r:id="rId2"/>
  </sheets>
  <definedNames>
    <definedName name="_xlnm._FilterDatabase" localSheetId="0" hidden="1">'2025_一般・団体'!$H$16:$I$95</definedName>
    <definedName name="_xlnm.Print_Area" localSheetId="0">'2025_一般・団体'!$A$11:$T$165</definedName>
    <definedName name="_xlnm.Print_Titles" localSheetId="0">'2025_一般・団体'!$3:$7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B88" i="2"/>
  <c r="C88" i="2"/>
  <c r="T164" i="1"/>
  <c r="T162" i="1"/>
  <c r="T160" i="1"/>
  <c r="T158" i="1"/>
  <c r="T156" i="1"/>
  <c r="T154" i="1"/>
  <c r="T152" i="1"/>
  <c r="T150" i="1"/>
  <c r="T148" i="1"/>
  <c r="T146" i="1"/>
  <c r="T144" i="1"/>
  <c r="T142" i="1"/>
  <c r="T140" i="1"/>
  <c r="T138" i="1"/>
  <c r="T136" i="1"/>
  <c r="T134" i="1"/>
  <c r="T132" i="1"/>
  <c r="T130" i="1"/>
  <c r="T128" i="1"/>
  <c r="T126" i="1"/>
  <c r="T124" i="1"/>
  <c r="T122" i="1"/>
  <c r="T120" i="1"/>
  <c r="T118" i="1"/>
  <c r="T116" i="1"/>
  <c r="T114" i="1"/>
  <c r="T112" i="1"/>
  <c r="T110" i="1"/>
  <c r="T108" i="1"/>
  <c r="T10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G14" i="1"/>
  <c r="N3" i="1" l="1"/>
  <c r="K3" i="1"/>
  <c r="G15" i="1"/>
  <c r="G13" i="1"/>
  <c r="AK165" i="1"/>
  <c r="AM165" i="1" s="1"/>
  <c r="AK163" i="1"/>
  <c r="AM163" i="1" s="1"/>
  <c r="AK161" i="1"/>
  <c r="AM161" i="1" s="1"/>
  <c r="AK159" i="1"/>
  <c r="AM159" i="1" s="1"/>
  <c r="AK157" i="1"/>
  <c r="AM157" i="1" s="1"/>
  <c r="AK155" i="1"/>
  <c r="AM155" i="1" s="1"/>
  <c r="AK153" i="1"/>
  <c r="AM153" i="1" s="1"/>
  <c r="AK151" i="1"/>
  <c r="AM151" i="1" s="1"/>
  <c r="AK149" i="1"/>
  <c r="AM149" i="1" s="1"/>
  <c r="AK147" i="1"/>
  <c r="AM147" i="1" s="1"/>
  <c r="AK145" i="1"/>
  <c r="AM145" i="1" s="1"/>
  <c r="AK143" i="1"/>
  <c r="AM143" i="1" s="1"/>
  <c r="AK141" i="1"/>
  <c r="AM141" i="1" s="1"/>
  <c r="AK139" i="1"/>
  <c r="AK137" i="1"/>
  <c r="AM137" i="1" s="1"/>
  <c r="AK135" i="1"/>
  <c r="AM135" i="1" s="1"/>
  <c r="AK133" i="1"/>
  <c r="AM133" i="1" s="1"/>
  <c r="AK131" i="1"/>
  <c r="AM131" i="1" s="1"/>
  <c r="AK129" i="1"/>
  <c r="AM129" i="1" s="1"/>
  <c r="AK127" i="1"/>
  <c r="AM127" i="1" s="1"/>
  <c r="AK125" i="1"/>
  <c r="AM125" i="1" s="1"/>
  <c r="AK123" i="1"/>
  <c r="AM123" i="1" s="1"/>
  <c r="AK121" i="1"/>
  <c r="AM121" i="1" s="1"/>
  <c r="AK119" i="1"/>
  <c r="AM119" i="1" s="1"/>
  <c r="AK117" i="1"/>
  <c r="AM117" i="1" s="1"/>
  <c r="AK115" i="1"/>
  <c r="AM115" i="1" s="1"/>
  <c r="AK113" i="1"/>
  <c r="AM113" i="1" s="1"/>
  <c r="AK111" i="1"/>
  <c r="AM111" i="1" s="1"/>
  <c r="AK109" i="1"/>
  <c r="AM109" i="1" s="1"/>
  <c r="AK107" i="1"/>
  <c r="AM107" i="1" s="1"/>
  <c r="AM139" i="1"/>
  <c r="AK177" i="1"/>
  <c r="AK175" i="1"/>
  <c r="AK173" i="1"/>
  <c r="AK171" i="1"/>
  <c r="AK169" i="1"/>
  <c r="AK167" i="1"/>
  <c r="AI164" i="1"/>
  <c r="AH164" i="1"/>
  <c r="AG164" i="1"/>
  <c r="AF164" i="1"/>
  <c r="AE164" i="1"/>
  <c r="AD164" i="1"/>
  <c r="AI162" i="1"/>
  <c r="AH162" i="1"/>
  <c r="AG162" i="1"/>
  <c r="AF162" i="1"/>
  <c r="AE162" i="1"/>
  <c r="AD162" i="1"/>
  <c r="AI160" i="1"/>
  <c r="AH160" i="1"/>
  <c r="AG160" i="1"/>
  <c r="AF160" i="1"/>
  <c r="AE160" i="1"/>
  <c r="AD160" i="1"/>
  <c r="AI158" i="1"/>
  <c r="AH158" i="1"/>
  <c r="AG158" i="1"/>
  <c r="AF158" i="1"/>
  <c r="AE158" i="1"/>
  <c r="AD158" i="1"/>
  <c r="AI156" i="1"/>
  <c r="AH156" i="1"/>
  <c r="AG156" i="1"/>
  <c r="AF156" i="1"/>
  <c r="AE156" i="1"/>
  <c r="AD156" i="1"/>
  <c r="AI154" i="1"/>
  <c r="AH154" i="1"/>
  <c r="AG154" i="1"/>
  <c r="AF154" i="1"/>
  <c r="AE154" i="1"/>
  <c r="AD154" i="1"/>
  <c r="AI152" i="1"/>
  <c r="AH152" i="1"/>
  <c r="AG152" i="1"/>
  <c r="AF152" i="1"/>
  <c r="AE152" i="1"/>
  <c r="AD152" i="1"/>
  <c r="AI150" i="1"/>
  <c r="AH150" i="1"/>
  <c r="AG150" i="1"/>
  <c r="AF150" i="1"/>
  <c r="AE150" i="1"/>
  <c r="AD150" i="1"/>
  <c r="AI148" i="1"/>
  <c r="AH148" i="1"/>
  <c r="AG148" i="1"/>
  <c r="AF148" i="1"/>
  <c r="AE148" i="1"/>
  <c r="AD148" i="1"/>
  <c r="AI146" i="1"/>
  <c r="AH146" i="1"/>
  <c r="AG146" i="1"/>
  <c r="AF146" i="1"/>
  <c r="AE146" i="1"/>
  <c r="AD146" i="1"/>
  <c r="AI144" i="1"/>
  <c r="AH144" i="1"/>
  <c r="AG144" i="1"/>
  <c r="AF144" i="1"/>
  <c r="AE144" i="1"/>
  <c r="AD144" i="1"/>
  <c r="AI142" i="1"/>
  <c r="AH142" i="1"/>
  <c r="AG142" i="1"/>
  <c r="AF142" i="1"/>
  <c r="AE142" i="1"/>
  <c r="AD142" i="1"/>
  <c r="AI140" i="1"/>
  <c r="AH140" i="1"/>
  <c r="AG140" i="1"/>
  <c r="AF140" i="1"/>
  <c r="AE140" i="1"/>
  <c r="AD140" i="1"/>
  <c r="AI138" i="1"/>
  <c r="AH138" i="1"/>
  <c r="AG138" i="1"/>
  <c r="AF138" i="1"/>
  <c r="AE138" i="1"/>
  <c r="AD138" i="1"/>
  <c r="AI136" i="1"/>
  <c r="AH136" i="1"/>
  <c r="AG136" i="1"/>
  <c r="AF136" i="1"/>
  <c r="AE136" i="1"/>
  <c r="AD136" i="1"/>
  <c r="AI134" i="1"/>
  <c r="AH134" i="1"/>
  <c r="AG134" i="1"/>
  <c r="AF134" i="1"/>
  <c r="AE134" i="1"/>
  <c r="AD134" i="1"/>
  <c r="AI132" i="1"/>
  <c r="AH132" i="1"/>
  <c r="AG132" i="1"/>
  <c r="AF132" i="1"/>
  <c r="AE132" i="1"/>
  <c r="AD132" i="1"/>
  <c r="AI130" i="1"/>
  <c r="AH130" i="1"/>
  <c r="AG130" i="1"/>
  <c r="AF130" i="1"/>
  <c r="AE130" i="1"/>
  <c r="AD130" i="1"/>
  <c r="AI128" i="1"/>
  <c r="AH128" i="1"/>
  <c r="AG128" i="1"/>
  <c r="AF128" i="1"/>
  <c r="AE128" i="1"/>
  <c r="AD128" i="1"/>
  <c r="AI126" i="1"/>
  <c r="AH126" i="1"/>
  <c r="AG126" i="1"/>
  <c r="AF126" i="1"/>
  <c r="AE126" i="1"/>
  <c r="AD126" i="1"/>
  <c r="AI124" i="1"/>
  <c r="AH124" i="1"/>
  <c r="AG124" i="1"/>
  <c r="AF124" i="1"/>
  <c r="AE124" i="1"/>
  <c r="AD124" i="1"/>
  <c r="AI122" i="1"/>
  <c r="AH122" i="1"/>
  <c r="AG122" i="1"/>
  <c r="AF122" i="1"/>
  <c r="AE122" i="1"/>
  <c r="AD122" i="1"/>
  <c r="AI120" i="1"/>
  <c r="AH120" i="1"/>
  <c r="AG120" i="1"/>
  <c r="AF120" i="1"/>
  <c r="AE120" i="1"/>
  <c r="AD120" i="1"/>
  <c r="AI118" i="1"/>
  <c r="AH118" i="1"/>
  <c r="AG118" i="1"/>
  <c r="AF118" i="1"/>
  <c r="AE118" i="1"/>
  <c r="AD118" i="1"/>
  <c r="AI116" i="1"/>
  <c r="AH116" i="1"/>
  <c r="AG116" i="1"/>
  <c r="AF116" i="1"/>
  <c r="AE116" i="1"/>
  <c r="AD116" i="1"/>
  <c r="AI114" i="1"/>
  <c r="AH114" i="1"/>
  <c r="AG114" i="1"/>
  <c r="AF114" i="1"/>
  <c r="AE114" i="1"/>
  <c r="AD114" i="1"/>
  <c r="AI112" i="1"/>
  <c r="AH112" i="1"/>
  <c r="AG112" i="1"/>
  <c r="AF112" i="1"/>
  <c r="AE112" i="1"/>
  <c r="AD112" i="1"/>
  <c r="AI110" i="1"/>
  <c r="AH110" i="1"/>
  <c r="AG110" i="1"/>
  <c r="AF110" i="1"/>
  <c r="AE110" i="1"/>
  <c r="AD110" i="1"/>
  <c r="AI108" i="1"/>
  <c r="AH108" i="1"/>
  <c r="AG108" i="1"/>
  <c r="AF108" i="1"/>
  <c r="AE108" i="1"/>
  <c r="AD108" i="1"/>
  <c r="AI106" i="1"/>
  <c r="AH106" i="1"/>
  <c r="AG106" i="1"/>
  <c r="AF106" i="1"/>
  <c r="AE106" i="1"/>
  <c r="AD106" i="1"/>
  <c r="AA106" i="1"/>
  <c r="AA164" i="1"/>
  <c r="AA162" i="1"/>
  <c r="AA160" i="1"/>
  <c r="AA156" i="1"/>
  <c r="AA154" i="1"/>
  <c r="AA152" i="1"/>
  <c r="AA150" i="1"/>
  <c r="AA148" i="1"/>
  <c r="AA146" i="1"/>
  <c r="AA144" i="1"/>
  <c r="AA142" i="1"/>
  <c r="AA138" i="1"/>
  <c r="Z136" i="1"/>
  <c r="AA134" i="1"/>
  <c r="Z132" i="1"/>
  <c r="AA130" i="1"/>
  <c r="Z128" i="1"/>
  <c r="AA126" i="1"/>
  <c r="Z124" i="1"/>
  <c r="Z120" i="1"/>
  <c r="AA118" i="1"/>
  <c r="Z116" i="1"/>
  <c r="AA114" i="1"/>
  <c r="Z112" i="1"/>
  <c r="AA110" i="1"/>
  <c r="Z108" i="1"/>
  <c r="C113" i="2"/>
  <c r="C112" i="2"/>
  <c r="C111" i="2"/>
  <c r="C110" i="2"/>
  <c r="C109" i="2"/>
  <c r="C108" i="2"/>
  <c r="C107" i="2"/>
  <c r="C106" i="2"/>
  <c r="C105" i="2"/>
  <c r="C104" i="2"/>
  <c r="C103" i="2"/>
  <c r="C102" i="2"/>
  <c r="C101" i="2"/>
  <c r="C100" i="2"/>
  <c r="C99" i="2"/>
  <c r="C98" i="2"/>
  <c r="C97" i="2"/>
  <c r="C96" i="2"/>
  <c r="C95" i="2"/>
  <c r="C94" i="2"/>
  <c r="C93" i="2"/>
  <c r="C92" i="2"/>
  <c r="C91" i="2"/>
  <c r="C90" i="2"/>
  <c r="C89" i="2"/>
  <c r="C87" i="2"/>
  <c r="B84" i="2"/>
  <c r="C86" i="2"/>
  <c r="C85" i="2"/>
  <c r="R165" i="1"/>
  <c r="P165" i="1"/>
  <c r="N165" i="1"/>
  <c r="L165" i="1"/>
  <c r="J165" i="1"/>
  <c r="H165" i="1"/>
  <c r="R163" i="1"/>
  <c r="P163" i="1"/>
  <c r="N163" i="1"/>
  <c r="L163" i="1"/>
  <c r="J163" i="1"/>
  <c r="H163" i="1"/>
  <c r="R161" i="1"/>
  <c r="P161" i="1"/>
  <c r="N161" i="1"/>
  <c r="L161" i="1"/>
  <c r="J161" i="1"/>
  <c r="H161" i="1"/>
  <c r="R159" i="1"/>
  <c r="P159" i="1"/>
  <c r="N159" i="1"/>
  <c r="L159" i="1"/>
  <c r="J159" i="1"/>
  <c r="H159" i="1"/>
  <c r="R157" i="1"/>
  <c r="P157" i="1"/>
  <c r="N157" i="1"/>
  <c r="L157" i="1"/>
  <c r="J157" i="1"/>
  <c r="H157" i="1"/>
  <c r="R155" i="1"/>
  <c r="P155" i="1"/>
  <c r="N155" i="1"/>
  <c r="L155" i="1"/>
  <c r="J155" i="1"/>
  <c r="H155" i="1"/>
  <c r="R153" i="1"/>
  <c r="P153" i="1"/>
  <c r="N153" i="1"/>
  <c r="L153" i="1"/>
  <c r="J153" i="1"/>
  <c r="H153" i="1"/>
  <c r="R151" i="1"/>
  <c r="P151" i="1"/>
  <c r="N151" i="1"/>
  <c r="L151" i="1"/>
  <c r="J151" i="1"/>
  <c r="H151" i="1"/>
  <c r="R149" i="1"/>
  <c r="P149" i="1"/>
  <c r="N149" i="1"/>
  <c r="L149" i="1"/>
  <c r="J149" i="1"/>
  <c r="H149" i="1"/>
  <c r="R147" i="1"/>
  <c r="P147" i="1"/>
  <c r="N147" i="1"/>
  <c r="L147" i="1"/>
  <c r="J147" i="1"/>
  <c r="H147" i="1"/>
  <c r="R145" i="1"/>
  <c r="P145" i="1"/>
  <c r="N145" i="1"/>
  <c r="L145" i="1"/>
  <c r="J145" i="1"/>
  <c r="H145" i="1"/>
  <c r="R143" i="1"/>
  <c r="P143" i="1"/>
  <c r="N143" i="1"/>
  <c r="L143" i="1"/>
  <c r="J143" i="1"/>
  <c r="H143" i="1"/>
  <c r="R141" i="1"/>
  <c r="P141" i="1"/>
  <c r="N141" i="1"/>
  <c r="L141" i="1"/>
  <c r="J141" i="1"/>
  <c r="H141" i="1"/>
  <c r="R139" i="1"/>
  <c r="P139" i="1"/>
  <c r="N139" i="1"/>
  <c r="L139" i="1"/>
  <c r="J139" i="1"/>
  <c r="H139" i="1"/>
  <c r="R137" i="1"/>
  <c r="P137" i="1"/>
  <c r="N137" i="1"/>
  <c r="L137" i="1"/>
  <c r="J137" i="1"/>
  <c r="H137" i="1"/>
  <c r="R135" i="1"/>
  <c r="P135" i="1"/>
  <c r="N135" i="1"/>
  <c r="L135" i="1"/>
  <c r="J135" i="1"/>
  <c r="H135" i="1"/>
  <c r="R133" i="1"/>
  <c r="P133" i="1"/>
  <c r="N133" i="1"/>
  <c r="L133" i="1"/>
  <c r="J133" i="1"/>
  <c r="H133" i="1"/>
  <c r="R131" i="1"/>
  <c r="P131" i="1"/>
  <c r="N131" i="1"/>
  <c r="L131" i="1"/>
  <c r="J131" i="1"/>
  <c r="H131" i="1"/>
  <c r="R129" i="1"/>
  <c r="P129" i="1"/>
  <c r="N129" i="1"/>
  <c r="L129" i="1"/>
  <c r="J129" i="1"/>
  <c r="H129" i="1"/>
  <c r="R127" i="1"/>
  <c r="P127" i="1"/>
  <c r="N127" i="1"/>
  <c r="L127" i="1"/>
  <c r="J127" i="1"/>
  <c r="H127" i="1"/>
  <c r="R125" i="1"/>
  <c r="P125" i="1"/>
  <c r="N125" i="1"/>
  <c r="L125" i="1"/>
  <c r="J125" i="1"/>
  <c r="H125" i="1"/>
  <c r="R123" i="1"/>
  <c r="P123" i="1"/>
  <c r="N123" i="1"/>
  <c r="L123" i="1"/>
  <c r="J123" i="1"/>
  <c r="H123" i="1"/>
  <c r="R121" i="1"/>
  <c r="P121" i="1"/>
  <c r="N121" i="1"/>
  <c r="L121" i="1"/>
  <c r="J121" i="1"/>
  <c r="H121" i="1"/>
  <c r="R119" i="1"/>
  <c r="P119" i="1"/>
  <c r="N119" i="1"/>
  <c r="L119" i="1"/>
  <c r="J119" i="1"/>
  <c r="H119" i="1"/>
  <c r="R117" i="1"/>
  <c r="P117" i="1"/>
  <c r="N117" i="1"/>
  <c r="L117" i="1"/>
  <c r="J117" i="1"/>
  <c r="H117" i="1"/>
  <c r="R115" i="1"/>
  <c r="P115" i="1"/>
  <c r="N115" i="1"/>
  <c r="L115" i="1"/>
  <c r="J115" i="1"/>
  <c r="H115" i="1"/>
  <c r="R113" i="1"/>
  <c r="P113" i="1"/>
  <c r="N113" i="1"/>
  <c r="L113" i="1"/>
  <c r="J113" i="1"/>
  <c r="H113" i="1"/>
  <c r="R111" i="1"/>
  <c r="P111" i="1"/>
  <c r="N111" i="1"/>
  <c r="L111" i="1"/>
  <c r="J111" i="1"/>
  <c r="H111" i="1"/>
  <c r="R109" i="1"/>
  <c r="P109" i="1"/>
  <c r="N109" i="1"/>
  <c r="L109" i="1"/>
  <c r="J109" i="1"/>
  <c r="H109" i="1"/>
  <c r="R107" i="1"/>
  <c r="P107" i="1"/>
  <c r="N107" i="1"/>
  <c r="L107" i="1"/>
  <c r="J107" i="1"/>
  <c r="H107" i="1"/>
  <c r="B113" i="2"/>
  <c r="B112" i="2"/>
  <c r="B111" i="2"/>
  <c r="B110" i="2"/>
  <c r="B109" i="2"/>
  <c r="B108" i="2"/>
  <c r="B107" i="2"/>
  <c r="B106" i="2"/>
  <c r="B105" i="2"/>
  <c r="B104" i="2"/>
  <c r="B103" i="2"/>
  <c r="B102" i="2"/>
  <c r="B101" i="2"/>
  <c r="B100" i="2"/>
  <c r="B99" i="2"/>
  <c r="B98" i="2"/>
  <c r="B97" i="2"/>
  <c r="B96" i="2"/>
  <c r="B95" i="2"/>
  <c r="B94" i="2"/>
  <c r="B93" i="2"/>
  <c r="B92" i="2"/>
  <c r="B91" i="2"/>
  <c r="B90" i="2"/>
  <c r="B89" i="2"/>
  <c r="B87" i="2"/>
  <c r="F96" i="2"/>
  <c r="F97" i="2"/>
  <c r="F98" i="2"/>
  <c r="F99" i="2"/>
  <c r="F100" i="2"/>
  <c r="F101" i="2"/>
  <c r="F102" i="2"/>
  <c r="F103" i="2"/>
  <c r="F104" i="2"/>
  <c r="F105" i="2"/>
  <c r="F106" i="2"/>
  <c r="F107" i="2"/>
  <c r="F108" i="2"/>
  <c r="F109" i="2"/>
  <c r="F110" i="2"/>
  <c r="F111" i="2"/>
  <c r="F112" i="2"/>
  <c r="F113" i="2"/>
  <c r="F87" i="2"/>
  <c r="F88" i="2"/>
  <c r="F89" i="2"/>
  <c r="F90" i="2"/>
  <c r="F91" i="2"/>
  <c r="F92" i="2"/>
  <c r="F93" i="2"/>
  <c r="F94" i="2"/>
  <c r="F95" i="2"/>
  <c r="B86" i="2"/>
  <c r="B85" i="2"/>
  <c r="F85" i="2"/>
  <c r="F86" i="2"/>
  <c r="C84" i="2"/>
  <c r="F84" i="2"/>
  <c r="B9" i="2"/>
  <c r="F9" i="2"/>
  <c r="O9" i="2" s="1"/>
  <c r="H9" i="2"/>
  <c r="Q9" i="2" s="1"/>
  <c r="C9" i="2"/>
  <c r="D9" i="2"/>
  <c r="K9" i="2"/>
  <c r="L9" i="2"/>
  <c r="M9" i="2"/>
  <c r="B10" i="2"/>
  <c r="F10" i="2"/>
  <c r="O10" i="2" s="1"/>
  <c r="H10" i="2"/>
  <c r="Q10" i="2" s="1"/>
  <c r="C10" i="2"/>
  <c r="D10" i="2"/>
  <c r="K10" i="2"/>
  <c r="L10" i="2"/>
  <c r="M10" i="2"/>
  <c r="B11" i="2"/>
  <c r="F11" i="2"/>
  <c r="O11" i="2" s="1"/>
  <c r="H11" i="2"/>
  <c r="Q11" i="2" s="1"/>
  <c r="C11" i="2"/>
  <c r="D11" i="2"/>
  <c r="K11" i="2"/>
  <c r="L11" i="2"/>
  <c r="M11" i="2"/>
  <c r="B12" i="2"/>
  <c r="F12" i="2"/>
  <c r="O12" i="2" s="1"/>
  <c r="H12" i="2"/>
  <c r="Q12" i="2" s="1"/>
  <c r="C12" i="2"/>
  <c r="D12" i="2"/>
  <c r="K12" i="2"/>
  <c r="L12" i="2"/>
  <c r="M12" i="2"/>
  <c r="B13" i="2"/>
  <c r="F13" i="2"/>
  <c r="O13" i="2" s="1"/>
  <c r="H13" i="2"/>
  <c r="Q13" i="2" s="1"/>
  <c r="C13" i="2"/>
  <c r="D13" i="2"/>
  <c r="K13" i="2"/>
  <c r="L13" i="2"/>
  <c r="M13" i="2"/>
  <c r="B14" i="2"/>
  <c r="F14" i="2"/>
  <c r="O14" i="2" s="1"/>
  <c r="H14" i="2"/>
  <c r="Q14" i="2" s="1"/>
  <c r="C14" i="2"/>
  <c r="D14" i="2"/>
  <c r="K14" i="2"/>
  <c r="L14" i="2"/>
  <c r="M14" i="2"/>
  <c r="B15" i="2"/>
  <c r="F15" i="2"/>
  <c r="O15" i="2" s="1"/>
  <c r="H15" i="2"/>
  <c r="Q15" i="2" s="1"/>
  <c r="C15" i="2"/>
  <c r="D15" i="2"/>
  <c r="K15" i="2"/>
  <c r="L15" i="2"/>
  <c r="M15" i="2"/>
  <c r="B16" i="2"/>
  <c r="F16" i="2"/>
  <c r="O16" i="2" s="1"/>
  <c r="H16" i="2"/>
  <c r="Q16" i="2" s="1"/>
  <c r="C16" i="2"/>
  <c r="D16" i="2"/>
  <c r="K16" i="2"/>
  <c r="L16" i="2"/>
  <c r="M16" i="2"/>
  <c r="B17" i="2"/>
  <c r="F17" i="2"/>
  <c r="O17" i="2" s="1"/>
  <c r="H17" i="2"/>
  <c r="Q17" i="2" s="1"/>
  <c r="C17" i="2"/>
  <c r="D17" i="2"/>
  <c r="K17" i="2"/>
  <c r="L17" i="2"/>
  <c r="M17" i="2"/>
  <c r="B18" i="2"/>
  <c r="F18" i="2"/>
  <c r="O18" i="2" s="1"/>
  <c r="H18" i="2"/>
  <c r="Q18" i="2" s="1"/>
  <c r="C18" i="2"/>
  <c r="D18" i="2"/>
  <c r="K18" i="2"/>
  <c r="L18" i="2"/>
  <c r="M18" i="2"/>
  <c r="B19" i="2"/>
  <c r="F19" i="2"/>
  <c r="O19" i="2" s="1"/>
  <c r="H19" i="2"/>
  <c r="Q19" i="2" s="1"/>
  <c r="C19" i="2"/>
  <c r="D19" i="2"/>
  <c r="K19" i="2"/>
  <c r="L19" i="2"/>
  <c r="M19" i="2"/>
  <c r="B20" i="2"/>
  <c r="F20" i="2"/>
  <c r="O20" i="2" s="1"/>
  <c r="H20" i="2"/>
  <c r="Q20" i="2" s="1"/>
  <c r="C20" i="2"/>
  <c r="D20" i="2"/>
  <c r="K20" i="2"/>
  <c r="L20" i="2"/>
  <c r="M20" i="2"/>
  <c r="B21" i="2"/>
  <c r="F21" i="2"/>
  <c r="O21" i="2" s="1"/>
  <c r="H21" i="2"/>
  <c r="Q21" i="2" s="1"/>
  <c r="C21" i="2"/>
  <c r="D21" i="2"/>
  <c r="K21" i="2"/>
  <c r="L21" i="2"/>
  <c r="M21" i="2"/>
  <c r="B22" i="2"/>
  <c r="F22" i="2"/>
  <c r="O22" i="2" s="1"/>
  <c r="H22" i="2"/>
  <c r="Q22" i="2" s="1"/>
  <c r="C22" i="2"/>
  <c r="D22" i="2"/>
  <c r="K22" i="2"/>
  <c r="L22" i="2"/>
  <c r="M22" i="2"/>
  <c r="B23" i="2"/>
  <c r="F23" i="2"/>
  <c r="O23" i="2" s="1"/>
  <c r="H23" i="2"/>
  <c r="Q23" i="2" s="1"/>
  <c r="C23" i="2"/>
  <c r="D23" i="2"/>
  <c r="K23" i="2"/>
  <c r="L23" i="2"/>
  <c r="M23" i="2"/>
  <c r="B24" i="2"/>
  <c r="F24" i="2"/>
  <c r="O24" i="2" s="1"/>
  <c r="H24" i="2"/>
  <c r="Q24" i="2" s="1"/>
  <c r="C24" i="2"/>
  <c r="D24" i="2"/>
  <c r="K24" i="2"/>
  <c r="L24" i="2"/>
  <c r="M24" i="2"/>
  <c r="B25" i="2"/>
  <c r="F25" i="2"/>
  <c r="O25" i="2" s="1"/>
  <c r="H25" i="2"/>
  <c r="Q25" i="2" s="1"/>
  <c r="C25" i="2"/>
  <c r="D25" i="2"/>
  <c r="K25" i="2"/>
  <c r="L25" i="2"/>
  <c r="M25" i="2"/>
  <c r="B26" i="2"/>
  <c r="F26" i="2"/>
  <c r="O26" i="2" s="1"/>
  <c r="H26" i="2"/>
  <c r="Q26" i="2" s="1"/>
  <c r="C26" i="2"/>
  <c r="D26" i="2"/>
  <c r="K26" i="2"/>
  <c r="L26" i="2"/>
  <c r="M26" i="2"/>
  <c r="B27" i="2"/>
  <c r="F27" i="2"/>
  <c r="O27" i="2" s="1"/>
  <c r="H27" i="2"/>
  <c r="Q27" i="2" s="1"/>
  <c r="C27" i="2"/>
  <c r="D27" i="2"/>
  <c r="K27" i="2"/>
  <c r="L27" i="2"/>
  <c r="M27" i="2"/>
  <c r="B28" i="2"/>
  <c r="F28" i="2"/>
  <c r="O28" i="2" s="1"/>
  <c r="H28" i="2"/>
  <c r="Q28" i="2" s="1"/>
  <c r="C28" i="2"/>
  <c r="D28" i="2"/>
  <c r="K28" i="2"/>
  <c r="L28" i="2"/>
  <c r="M28" i="2"/>
  <c r="B29" i="2"/>
  <c r="F29" i="2"/>
  <c r="O29" i="2" s="1"/>
  <c r="H29" i="2"/>
  <c r="Q29" i="2" s="1"/>
  <c r="C29" i="2"/>
  <c r="D29" i="2"/>
  <c r="K29" i="2"/>
  <c r="L29" i="2"/>
  <c r="M29" i="2"/>
  <c r="B30" i="2"/>
  <c r="F30" i="2"/>
  <c r="O30" i="2" s="1"/>
  <c r="H30" i="2"/>
  <c r="Q30" i="2" s="1"/>
  <c r="C30" i="2"/>
  <c r="D30" i="2"/>
  <c r="K30" i="2"/>
  <c r="L30" i="2"/>
  <c r="M30" i="2"/>
  <c r="B31" i="2"/>
  <c r="F31" i="2"/>
  <c r="O31" i="2" s="1"/>
  <c r="H31" i="2"/>
  <c r="Q31" i="2" s="1"/>
  <c r="C31" i="2"/>
  <c r="D31" i="2"/>
  <c r="K31" i="2"/>
  <c r="L31" i="2"/>
  <c r="M31" i="2"/>
  <c r="B32" i="2"/>
  <c r="F32" i="2"/>
  <c r="O32" i="2" s="1"/>
  <c r="H32" i="2"/>
  <c r="Q32" i="2" s="1"/>
  <c r="C32" i="2"/>
  <c r="D32" i="2"/>
  <c r="K32" i="2"/>
  <c r="L32" i="2"/>
  <c r="M32" i="2"/>
  <c r="B33" i="2"/>
  <c r="F33" i="2"/>
  <c r="O33" i="2" s="1"/>
  <c r="H33" i="2"/>
  <c r="Q33" i="2" s="1"/>
  <c r="C33" i="2"/>
  <c r="D33" i="2"/>
  <c r="K33" i="2"/>
  <c r="L33" i="2"/>
  <c r="M33" i="2"/>
  <c r="B34" i="2"/>
  <c r="F34" i="2"/>
  <c r="O34" i="2" s="1"/>
  <c r="H34" i="2"/>
  <c r="Q34" i="2" s="1"/>
  <c r="C34" i="2"/>
  <c r="D34" i="2"/>
  <c r="K34" i="2"/>
  <c r="L34" i="2"/>
  <c r="M34" i="2"/>
  <c r="B35" i="2"/>
  <c r="F35" i="2"/>
  <c r="O35" i="2" s="1"/>
  <c r="H35" i="2"/>
  <c r="Q35" i="2" s="1"/>
  <c r="C35" i="2"/>
  <c r="D35" i="2"/>
  <c r="K35" i="2"/>
  <c r="L35" i="2"/>
  <c r="M35" i="2"/>
  <c r="B36" i="2"/>
  <c r="F36" i="2"/>
  <c r="O36" i="2" s="1"/>
  <c r="H36" i="2"/>
  <c r="Q36" i="2" s="1"/>
  <c r="C36" i="2"/>
  <c r="D36" i="2"/>
  <c r="K36" i="2"/>
  <c r="L36" i="2"/>
  <c r="M36" i="2"/>
  <c r="B37" i="2"/>
  <c r="F37" i="2"/>
  <c r="O37" i="2" s="1"/>
  <c r="H37" i="2"/>
  <c r="Q37" i="2" s="1"/>
  <c r="C37" i="2"/>
  <c r="D37" i="2"/>
  <c r="K37" i="2"/>
  <c r="L37" i="2"/>
  <c r="M37" i="2"/>
  <c r="B38" i="2"/>
  <c r="F38" i="2"/>
  <c r="O38" i="2" s="1"/>
  <c r="H38" i="2"/>
  <c r="Q38" i="2" s="1"/>
  <c r="C38" i="2"/>
  <c r="D38" i="2"/>
  <c r="K38" i="2"/>
  <c r="L38" i="2"/>
  <c r="M38" i="2"/>
  <c r="B39" i="2"/>
  <c r="F39" i="2"/>
  <c r="O39" i="2" s="1"/>
  <c r="H39" i="2"/>
  <c r="Q39" i="2" s="1"/>
  <c r="C39" i="2"/>
  <c r="D39" i="2"/>
  <c r="K39" i="2"/>
  <c r="L39" i="2"/>
  <c r="M39" i="2"/>
  <c r="B40" i="2"/>
  <c r="F40" i="2"/>
  <c r="O40" i="2" s="1"/>
  <c r="H40" i="2"/>
  <c r="Q40" i="2" s="1"/>
  <c r="C40" i="2"/>
  <c r="D40" i="2"/>
  <c r="K40" i="2"/>
  <c r="L40" i="2"/>
  <c r="M40" i="2"/>
  <c r="B41" i="2"/>
  <c r="F41" i="2"/>
  <c r="O41" i="2" s="1"/>
  <c r="H41" i="2"/>
  <c r="Q41" i="2" s="1"/>
  <c r="C41" i="2"/>
  <c r="D41" i="2"/>
  <c r="K41" i="2"/>
  <c r="L41" i="2"/>
  <c r="M41" i="2"/>
  <c r="B42" i="2"/>
  <c r="F42" i="2"/>
  <c r="O42" i="2" s="1"/>
  <c r="H42" i="2"/>
  <c r="Q42" i="2" s="1"/>
  <c r="C42" i="2"/>
  <c r="D42" i="2"/>
  <c r="K42" i="2"/>
  <c r="L42" i="2"/>
  <c r="M42" i="2"/>
  <c r="B43" i="2"/>
  <c r="F43" i="2"/>
  <c r="O43" i="2" s="1"/>
  <c r="H43" i="2"/>
  <c r="Q43" i="2" s="1"/>
  <c r="C43" i="2"/>
  <c r="D43" i="2"/>
  <c r="K43" i="2"/>
  <c r="L43" i="2"/>
  <c r="M43" i="2"/>
  <c r="B44" i="2"/>
  <c r="F44" i="2"/>
  <c r="O44" i="2" s="1"/>
  <c r="H44" i="2"/>
  <c r="Q44" i="2" s="1"/>
  <c r="C44" i="2"/>
  <c r="D44" i="2"/>
  <c r="K44" i="2"/>
  <c r="L44" i="2"/>
  <c r="M44" i="2"/>
  <c r="B45" i="2"/>
  <c r="F45" i="2"/>
  <c r="O45" i="2" s="1"/>
  <c r="H45" i="2"/>
  <c r="Q45" i="2" s="1"/>
  <c r="C45" i="2"/>
  <c r="D45" i="2"/>
  <c r="K45" i="2"/>
  <c r="L45" i="2"/>
  <c r="M45" i="2"/>
  <c r="B46" i="2"/>
  <c r="F46" i="2"/>
  <c r="O46" i="2" s="1"/>
  <c r="H46" i="2"/>
  <c r="Q46" i="2" s="1"/>
  <c r="C46" i="2"/>
  <c r="D46" i="2"/>
  <c r="K46" i="2"/>
  <c r="L46" i="2"/>
  <c r="M46" i="2"/>
  <c r="B47" i="2"/>
  <c r="F47" i="2"/>
  <c r="O47" i="2" s="1"/>
  <c r="H47" i="2"/>
  <c r="Q47" i="2" s="1"/>
  <c r="C47" i="2"/>
  <c r="D47" i="2"/>
  <c r="K47" i="2"/>
  <c r="L47" i="2"/>
  <c r="M47" i="2"/>
  <c r="B48" i="2"/>
  <c r="F48" i="2"/>
  <c r="O48" i="2" s="1"/>
  <c r="H48" i="2"/>
  <c r="Q48" i="2" s="1"/>
  <c r="C48" i="2"/>
  <c r="D48" i="2"/>
  <c r="K48" i="2"/>
  <c r="L48" i="2"/>
  <c r="M48" i="2"/>
  <c r="B49" i="2"/>
  <c r="F49" i="2"/>
  <c r="O49" i="2" s="1"/>
  <c r="H49" i="2"/>
  <c r="Q49" i="2" s="1"/>
  <c r="C49" i="2"/>
  <c r="D49" i="2"/>
  <c r="K49" i="2"/>
  <c r="L49" i="2"/>
  <c r="M49" i="2"/>
  <c r="B50" i="2"/>
  <c r="F50" i="2"/>
  <c r="O50" i="2" s="1"/>
  <c r="H50" i="2"/>
  <c r="Q50" i="2" s="1"/>
  <c r="C50" i="2"/>
  <c r="D50" i="2"/>
  <c r="K50" i="2"/>
  <c r="L50" i="2"/>
  <c r="M50" i="2"/>
  <c r="B51" i="2"/>
  <c r="F51" i="2"/>
  <c r="O51" i="2" s="1"/>
  <c r="H51" i="2"/>
  <c r="Q51" i="2" s="1"/>
  <c r="C51" i="2"/>
  <c r="D51" i="2"/>
  <c r="K51" i="2"/>
  <c r="L51" i="2"/>
  <c r="M51" i="2"/>
  <c r="B52" i="2"/>
  <c r="F52" i="2"/>
  <c r="O52" i="2" s="1"/>
  <c r="H52" i="2"/>
  <c r="Q52" i="2" s="1"/>
  <c r="C52" i="2"/>
  <c r="D52" i="2"/>
  <c r="K52" i="2"/>
  <c r="L52" i="2"/>
  <c r="M52" i="2"/>
  <c r="B53" i="2"/>
  <c r="F53" i="2"/>
  <c r="O53" i="2" s="1"/>
  <c r="H53" i="2"/>
  <c r="Q53" i="2" s="1"/>
  <c r="C53" i="2"/>
  <c r="D53" i="2"/>
  <c r="K53" i="2"/>
  <c r="L53" i="2"/>
  <c r="M53" i="2"/>
  <c r="B54" i="2"/>
  <c r="F54" i="2"/>
  <c r="O54" i="2" s="1"/>
  <c r="H54" i="2"/>
  <c r="Q54" i="2" s="1"/>
  <c r="C54" i="2"/>
  <c r="D54" i="2"/>
  <c r="K54" i="2"/>
  <c r="L54" i="2"/>
  <c r="M54" i="2"/>
  <c r="B55" i="2"/>
  <c r="F55" i="2"/>
  <c r="O55" i="2" s="1"/>
  <c r="H55" i="2"/>
  <c r="Q55" i="2" s="1"/>
  <c r="C55" i="2"/>
  <c r="D55" i="2"/>
  <c r="K55" i="2"/>
  <c r="L55" i="2"/>
  <c r="M55" i="2"/>
  <c r="B56" i="2"/>
  <c r="F56" i="2"/>
  <c r="O56" i="2" s="1"/>
  <c r="H56" i="2"/>
  <c r="Q56" i="2" s="1"/>
  <c r="C56" i="2"/>
  <c r="D56" i="2"/>
  <c r="K56" i="2"/>
  <c r="L56" i="2"/>
  <c r="M56" i="2"/>
  <c r="B57" i="2"/>
  <c r="F57" i="2"/>
  <c r="O57" i="2" s="1"/>
  <c r="H57" i="2"/>
  <c r="Q57" i="2" s="1"/>
  <c r="C57" i="2"/>
  <c r="D57" i="2"/>
  <c r="K57" i="2"/>
  <c r="L57" i="2"/>
  <c r="M57" i="2"/>
  <c r="B58" i="2"/>
  <c r="F58" i="2"/>
  <c r="O58" i="2" s="1"/>
  <c r="H58" i="2"/>
  <c r="Q58" i="2" s="1"/>
  <c r="C58" i="2"/>
  <c r="D58" i="2"/>
  <c r="K58" i="2"/>
  <c r="L58" i="2"/>
  <c r="M58" i="2"/>
  <c r="B59" i="2"/>
  <c r="F59" i="2"/>
  <c r="O59" i="2" s="1"/>
  <c r="H59" i="2"/>
  <c r="Q59" i="2" s="1"/>
  <c r="C59" i="2"/>
  <c r="D59" i="2"/>
  <c r="K59" i="2"/>
  <c r="L59" i="2"/>
  <c r="M59" i="2"/>
  <c r="B60" i="2"/>
  <c r="F60" i="2"/>
  <c r="O60" i="2" s="1"/>
  <c r="H60" i="2"/>
  <c r="Q60" i="2" s="1"/>
  <c r="C60" i="2"/>
  <c r="D60" i="2"/>
  <c r="K60" i="2"/>
  <c r="L60" i="2"/>
  <c r="M60" i="2"/>
  <c r="B61" i="2"/>
  <c r="F61" i="2"/>
  <c r="O61" i="2" s="1"/>
  <c r="H61" i="2"/>
  <c r="Q61" i="2" s="1"/>
  <c r="C61" i="2"/>
  <c r="D61" i="2"/>
  <c r="K61" i="2"/>
  <c r="L61" i="2"/>
  <c r="M61" i="2"/>
  <c r="B62" i="2"/>
  <c r="F62" i="2"/>
  <c r="O62" i="2" s="1"/>
  <c r="H62" i="2"/>
  <c r="Q62" i="2" s="1"/>
  <c r="C62" i="2"/>
  <c r="D62" i="2"/>
  <c r="K62" i="2"/>
  <c r="L62" i="2"/>
  <c r="M62" i="2"/>
  <c r="B63" i="2"/>
  <c r="F63" i="2"/>
  <c r="O63" i="2" s="1"/>
  <c r="H63" i="2"/>
  <c r="Q63" i="2" s="1"/>
  <c r="C63" i="2"/>
  <c r="D63" i="2"/>
  <c r="K63" i="2"/>
  <c r="L63" i="2"/>
  <c r="M63" i="2"/>
  <c r="B64" i="2"/>
  <c r="F64" i="2"/>
  <c r="O64" i="2" s="1"/>
  <c r="H64" i="2"/>
  <c r="Q64" i="2" s="1"/>
  <c r="C64" i="2"/>
  <c r="D64" i="2"/>
  <c r="K64" i="2"/>
  <c r="L64" i="2"/>
  <c r="M64" i="2"/>
  <c r="B65" i="2"/>
  <c r="F65" i="2"/>
  <c r="O65" i="2" s="1"/>
  <c r="H65" i="2"/>
  <c r="Q65" i="2" s="1"/>
  <c r="C65" i="2"/>
  <c r="D65" i="2"/>
  <c r="K65" i="2"/>
  <c r="L65" i="2"/>
  <c r="M65" i="2"/>
  <c r="B66" i="2"/>
  <c r="F66" i="2"/>
  <c r="O66" i="2" s="1"/>
  <c r="H66" i="2"/>
  <c r="Q66" i="2" s="1"/>
  <c r="C66" i="2"/>
  <c r="D66" i="2"/>
  <c r="K66" i="2"/>
  <c r="L66" i="2"/>
  <c r="M66" i="2"/>
  <c r="B67" i="2"/>
  <c r="F67" i="2"/>
  <c r="O67" i="2" s="1"/>
  <c r="H67" i="2"/>
  <c r="Q67" i="2" s="1"/>
  <c r="C67" i="2"/>
  <c r="D67" i="2"/>
  <c r="K67" i="2"/>
  <c r="L67" i="2"/>
  <c r="M67" i="2"/>
  <c r="B68" i="2"/>
  <c r="F68" i="2"/>
  <c r="O68" i="2" s="1"/>
  <c r="H68" i="2"/>
  <c r="Q68" i="2" s="1"/>
  <c r="C68" i="2"/>
  <c r="D68" i="2"/>
  <c r="K68" i="2"/>
  <c r="L68" i="2"/>
  <c r="M68" i="2"/>
  <c r="B69" i="2"/>
  <c r="F69" i="2"/>
  <c r="O69" i="2" s="1"/>
  <c r="H69" i="2"/>
  <c r="Q69" i="2" s="1"/>
  <c r="C69" i="2"/>
  <c r="D69" i="2"/>
  <c r="K69" i="2"/>
  <c r="L69" i="2"/>
  <c r="M69" i="2"/>
  <c r="B70" i="2"/>
  <c r="F70" i="2"/>
  <c r="O70" i="2" s="1"/>
  <c r="H70" i="2"/>
  <c r="Q70" i="2" s="1"/>
  <c r="C70" i="2"/>
  <c r="D70" i="2"/>
  <c r="K70" i="2"/>
  <c r="L70" i="2"/>
  <c r="M70" i="2"/>
  <c r="B71" i="2"/>
  <c r="F71" i="2"/>
  <c r="O71" i="2" s="1"/>
  <c r="H71" i="2"/>
  <c r="Q71" i="2" s="1"/>
  <c r="C71" i="2"/>
  <c r="D71" i="2"/>
  <c r="K71" i="2"/>
  <c r="L71" i="2"/>
  <c r="M71" i="2"/>
  <c r="B72" i="2"/>
  <c r="F72" i="2"/>
  <c r="O72" i="2" s="1"/>
  <c r="H72" i="2"/>
  <c r="Q72" i="2" s="1"/>
  <c r="C72" i="2"/>
  <c r="D72" i="2"/>
  <c r="K72" i="2"/>
  <c r="L72" i="2"/>
  <c r="M72" i="2"/>
  <c r="B73" i="2"/>
  <c r="F73" i="2"/>
  <c r="O73" i="2" s="1"/>
  <c r="H73" i="2"/>
  <c r="Q73" i="2" s="1"/>
  <c r="C73" i="2"/>
  <c r="D73" i="2"/>
  <c r="K73" i="2"/>
  <c r="L73" i="2"/>
  <c r="M73" i="2"/>
  <c r="B74" i="2"/>
  <c r="F74" i="2"/>
  <c r="O74" i="2" s="1"/>
  <c r="H74" i="2"/>
  <c r="Q74" i="2" s="1"/>
  <c r="C74" i="2"/>
  <c r="D74" i="2"/>
  <c r="K74" i="2"/>
  <c r="L74" i="2"/>
  <c r="M74" i="2"/>
  <c r="B75" i="2"/>
  <c r="F75" i="2"/>
  <c r="O75" i="2" s="1"/>
  <c r="H75" i="2"/>
  <c r="Q75" i="2" s="1"/>
  <c r="C75" i="2"/>
  <c r="D75" i="2"/>
  <c r="K75" i="2"/>
  <c r="L75" i="2"/>
  <c r="M75" i="2"/>
  <c r="B76" i="2"/>
  <c r="F76" i="2"/>
  <c r="O76" i="2" s="1"/>
  <c r="H76" i="2"/>
  <c r="Q76" i="2" s="1"/>
  <c r="C76" i="2"/>
  <c r="D76" i="2"/>
  <c r="K76" i="2"/>
  <c r="L76" i="2"/>
  <c r="M76" i="2"/>
  <c r="B77" i="2"/>
  <c r="F77" i="2"/>
  <c r="O77" i="2" s="1"/>
  <c r="H77" i="2"/>
  <c r="Q77" i="2" s="1"/>
  <c r="C77" i="2"/>
  <c r="D77" i="2"/>
  <c r="K77" i="2"/>
  <c r="L77" i="2"/>
  <c r="M77" i="2"/>
  <c r="B78" i="2"/>
  <c r="F78" i="2"/>
  <c r="O78" i="2" s="1"/>
  <c r="H78" i="2"/>
  <c r="Q78" i="2" s="1"/>
  <c r="C78" i="2"/>
  <c r="D78" i="2"/>
  <c r="K78" i="2"/>
  <c r="L78" i="2"/>
  <c r="M78" i="2"/>
  <c r="B79" i="2"/>
  <c r="F79" i="2"/>
  <c r="O79" i="2" s="1"/>
  <c r="H79" i="2"/>
  <c r="Q79" i="2" s="1"/>
  <c r="C79" i="2"/>
  <c r="D79" i="2"/>
  <c r="K79" i="2"/>
  <c r="L79" i="2"/>
  <c r="M79" i="2"/>
  <c r="B80" i="2"/>
  <c r="F80" i="2"/>
  <c r="O80" i="2" s="1"/>
  <c r="H80" i="2"/>
  <c r="Q80" i="2" s="1"/>
  <c r="C80" i="2"/>
  <c r="D80" i="2"/>
  <c r="K80" i="2"/>
  <c r="L80" i="2"/>
  <c r="M80" i="2"/>
  <c r="B81" i="2"/>
  <c r="F81" i="2"/>
  <c r="O81" i="2" s="1"/>
  <c r="H81" i="2"/>
  <c r="Q81" i="2" s="1"/>
  <c r="C81" i="2"/>
  <c r="D81" i="2"/>
  <c r="K81" i="2"/>
  <c r="L81" i="2"/>
  <c r="M81" i="2"/>
  <c r="G17" i="1"/>
  <c r="J17" i="1" s="1"/>
  <c r="G18" i="1"/>
  <c r="J18" i="1" s="1"/>
  <c r="G19" i="1"/>
  <c r="J19" i="1" s="1"/>
  <c r="G20" i="1"/>
  <c r="J20" i="1" s="1"/>
  <c r="G21" i="1"/>
  <c r="J21" i="1" s="1"/>
  <c r="I7" i="2" s="1"/>
  <c r="R7" i="2" s="1"/>
  <c r="G22" i="1"/>
  <c r="J22" i="1" s="1"/>
  <c r="I8" i="2" s="1"/>
  <c r="R8" i="2" s="1"/>
  <c r="G23" i="1"/>
  <c r="J23" i="1" s="1"/>
  <c r="I9" i="2" s="1"/>
  <c r="R9" i="2" s="1"/>
  <c r="G24" i="1"/>
  <c r="J24" i="1" s="1"/>
  <c r="I10" i="2" s="1"/>
  <c r="R10" i="2" s="1"/>
  <c r="G25" i="1"/>
  <c r="J25" i="1" s="1"/>
  <c r="I11" i="2" s="1"/>
  <c r="R11" i="2" s="1"/>
  <c r="G26" i="1"/>
  <c r="J26" i="1" s="1"/>
  <c r="I12" i="2" s="1"/>
  <c r="R12" i="2" s="1"/>
  <c r="G27" i="1"/>
  <c r="J27" i="1" s="1"/>
  <c r="I13" i="2" s="1"/>
  <c r="R13" i="2" s="1"/>
  <c r="G28" i="1"/>
  <c r="J28" i="1" s="1"/>
  <c r="I14" i="2" s="1"/>
  <c r="R14" i="2" s="1"/>
  <c r="G29" i="1"/>
  <c r="J29" i="1" s="1"/>
  <c r="I15" i="2" s="1"/>
  <c r="R15" i="2" s="1"/>
  <c r="G30" i="1"/>
  <c r="J30" i="1" s="1"/>
  <c r="I16" i="2" s="1"/>
  <c r="R16" i="2" s="1"/>
  <c r="G31" i="1"/>
  <c r="J31" i="1" s="1"/>
  <c r="I17" i="2" s="1"/>
  <c r="R17" i="2" s="1"/>
  <c r="G32" i="1"/>
  <c r="J32" i="1" s="1"/>
  <c r="I18" i="2" s="1"/>
  <c r="R18" i="2" s="1"/>
  <c r="G33" i="1"/>
  <c r="J33" i="1" s="1"/>
  <c r="I19" i="2" s="1"/>
  <c r="R19" i="2" s="1"/>
  <c r="G34" i="1"/>
  <c r="J34" i="1" s="1"/>
  <c r="I20" i="2" s="1"/>
  <c r="R20" i="2" s="1"/>
  <c r="G35" i="1"/>
  <c r="J35" i="1" s="1"/>
  <c r="I21" i="2" s="1"/>
  <c r="R21" i="2" s="1"/>
  <c r="G36" i="1"/>
  <c r="Z160" i="1" s="1"/>
  <c r="G37" i="1"/>
  <c r="J37" i="1" s="1"/>
  <c r="I23" i="2" s="1"/>
  <c r="R23" i="2" s="1"/>
  <c r="G38" i="1"/>
  <c r="J38" i="1" s="1"/>
  <c r="I24" i="2" s="1"/>
  <c r="R24" i="2" s="1"/>
  <c r="G39" i="1"/>
  <c r="J39" i="1" s="1"/>
  <c r="I25" i="2" s="1"/>
  <c r="R25" i="2" s="1"/>
  <c r="G40" i="1"/>
  <c r="J40" i="1" s="1"/>
  <c r="I26" i="2" s="1"/>
  <c r="R26" i="2" s="1"/>
  <c r="G41" i="1"/>
  <c r="J41" i="1" s="1"/>
  <c r="I27" i="2" s="1"/>
  <c r="R27" i="2" s="1"/>
  <c r="G42" i="1"/>
  <c r="J42" i="1" s="1"/>
  <c r="I28" i="2" s="1"/>
  <c r="R28" i="2" s="1"/>
  <c r="G43" i="1"/>
  <c r="J43" i="1" s="1"/>
  <c r="I29" i="2" s="1"/>
  <c r="R29" i="2" s="1"/>
  <c r="G44" i="1"/>
  <c r="J44" i="1" s="1"/>
  <c r="I30" i="2" s="1"/>
  <c r="R30" i="2" s="1"/>
  <c r="G45" i="1"/>
  <c r="J45" i="1" s="1"/>
  <c r="I31" i="2" s="1"/>
  <c r="R31" i="2" s="1"/>
  <c r="G46" i="1"/>
  <c r="J46" i="1" s="1"/>
  <c r="I32" i="2" s="1"/>
  <c r="R32" i="2" s="1"/>
  <c r="G47" i="1"/>
  <c r="J47" i="1" s="1"/>
  <c r="I33" i="2" s="1"/>
  <c r="R33" i="2" s="1"/>
  <c r="G48" i="1"/>
  <c r="J48" i="1" s="1"/>
  <c r="I34" i="2" s="1"/>
  <c r="R34" i="2" s="1"/>
  <c r="G49" i="1"/>
  <c r="J49" i="1" s="1"/>
  <c r="I35" i="2" s="1"/>
  <c r="R35" i="2" s="1"/>
  <c r="G50" i="1"/>
  <c r="J50" i="1" s="1"/>
  <c r="I36" i="2" s="1"/>
  <c r="R36" i="2" s="1"/>
  <c r="G51" i="1"/>
  <c r="Z156" i="1" s="1"/>
  <c r="G52" i="1"/>
  <c r="J52" i="1" s="1"/>
  <c r="I38" i="2" s="1"/>
  <c r="R38" i="2" s="1"/>
  <c r="G53" i="1"/>
  <c r="J53" i="1" s="1"/>
  <c r="I39" i="2" s="1"/>
  <c r="R39" i="2" s="1"/>
  <c r="G54" i="1"/>
  <c r="J54" i="1" s="1"/>
  <c r="I40" i="2" s="1"/>
  <c r="R40" i="2" s="1"/>
  <c r="G55" i="1"/>
  <c r="J55" i="1" s="1"/>
  <c r="I41" i="2" s="1"/>
  <c r="R41" i="2" s="1"/>
  <c r="G56" i="1"/>
  <c r="J56" i="1" s="1"/>
  <c r="I42" i="2" s="1"/>
  <c r="R42" i="2" s="1"/>
  <c r="G57" i="1"/>
  <c r="J57" i="1" s="1"/>
  <c r="I43" i="2" s="1"/>
  <c r="R43" i="2" s="1"/>
  <c r="G58" i="1"/>
  <c r="J58" i="1" s="1"/>
  <c r="I44" i="2" s="1"/>
  <c r="R44" i="2" s="1"/>
  <c r="G59" i="1"/>
  <c r="Y140" i="1" s="1"/>
  <c r="G60" i="1"/>
  <c r="Z122" i="1" s="1"/>
  <c r="G61" i="1"/>
  <c r="J61" i="1" s="1"/>
  <c r="I47" i="2" s="1"/>
  <c r="R47" i="2" s="1"/>
  <c r="G62" i="1"/>
  <c r="J62" i="1" s="1"/>
  <c r="I48" i="2" s="1"/>
  <c r="R48" i="2" s="1"/>
  <c r="G63" i="1"/>
  <c r="J63" i="1" s="1"/>
  <c r="I49" i="2" s="1"/>
  <c r="R49" i="2" s="1"/>
  <c r="G64" i="1"/>
  <c r="J64" i="1" s="1"/>
  <c r="I50" i="2" s="1"/>
  <c r="R50" i="2" s="1"/>
  <c r="G65" i="1"/>
  <c r="J65" i="1" s="1"/>
  <c r="I51" i="2" s="1"/>
  <c r="R51" i="2" s="1"/>
  <c r="G66" i="1"/>
  <c r="J66" i="1" s="1"/>
  <c r="I52" i="2" s="1"/>
  <c r="R52" i="2" s="1"/>
  <c r="G67" i="1"/>
  <c r="J67" i="1" s="1"/>
  <c r="I53" i="2" s="1"/>
  <c r="R53" i="2" s="1"/>
  <c r="G68" i="1"/>
  <c r="J68" i="1" s="1"/>
  <c r="I54" i="2" s="1"/>
  <c r="R54" i="2" s="1"/>
  <c r="G69" i="1"/>
  <c r="J69" i="1" s="1"/>
  <c r="I55" i="2" s="1"/>
  <c r="R55" i="2" s="1"/>
  <c r="G70" i="1"/>
  <c r="J70" i="1" s="1"/>
  <c r="I56" i="2" s="1"/>
  <c r="R56" i="2" s="1"/>
  <c r="G71" i="1"/>
  <c r="J71" i="1" s="1"/>
  <c r="I57" i="2" s="1"/>
  <c r="R57" i="2" s="1"/>
  <c r="G72" i="1"/>
  <c r="J72" i="1" s="1"/>
  <c r="I58" i="2" s="1"/>
  <c r="R58" i="2" s="1"/>
  <c r="G73" i="1"/>
  <c r="J73" i="1" s="1"/>
  <c r="I59" i="2" s="1"/>
  <c r="R59" i="2" s="1"/>
  <c r="G74" i="1"/>
  <c r="J74" i="1" s="1"/>
  <c r="I60" i="2" s="1"/>
  <c r="R60" i="2" s="1"/>
  <c r="G75" i="1"/>
  <c r="J75" i="1" s="1"/>
  <c r="I61" i="2" s="1"/>
  <c r="R61" i="2" s="1"/>
  <c r="G76" i="1"/>
  <c r="J76" i="1" s="1"/>
  <c r="I62" i="2" s="1"/>
  <c r="R62" i="2" s="1"/>
  <c r="G77" i="1"/>
  <c r="J77" i="1" s="1"/>
  <c r="I63" i="2" s="1"/>
  <c r="R63" i="2" s="1"/>
  <c r="G78" i="1"/>
  <c r="J78" i="1" s="1"/>
  <c r="I64" i="2" s="1"/>
  <c r="R64" i="2" s="1"/>
  <c r="G79" i="1"/>
  <c r="J79" i="1" s="1"/>
  <c r="I65" i="2" s="1"/>
  <c r="R65" i="2" s="1"/>
  <c r="G80" i="1"/>
  <c r="J80" i="1" s="1"/>
  <c r="I66" i="2" s="1"/>
  <c r="R66" i="2" s="1"/>
  <c r="G81" i="1"/>
  <c r="J81" i="1" s="1"/>
  <c r="I67" i="2" s="1"/>
  <c r="R67" i="2" s="1"/>
  <c r="G82" i="1"/>
  <c r="J82" i="1" s="1"/>
  <c r="I68" i="2" s="1"/>
  <c r="R68" i="2" s="1"/>
  <c r="G83" i="1"/>
  <c r="J83" i="1" s="1"/>
  <c r="I69" i="2" s="1"/>
  <c r="R69" i="2" s="1"/>
  <c r="G84" i="1"/>
  <c r="J84" i="1" s="1"/>
  <c r="I70" i="2" s="1"/>
  <c r="R70" i="2" s="1"/>
  <c r="G85" i="1"/>
  <c r="J85" i="1" s="1"/>
  <c r="I71" i="2" s="1"/>
  <c r="R71" i="2" s="1"/>
  <c r="G86" i="1"/>
  <c r="J86" i="1" s="1"/>
  <c r="I72" i="2" s="1"/>
  <c r="R72" i="2" s="1"/>
  <c r="G87" i="1"/>
  <c r="J87" i="1" s="1"/>
  <c r="I73" i="2" s="1"/>
  <c r="R73" i="2" s="1"/>
  <c r="G88" i="1"/>
  <c r="J88" i="1" s="1"/>
  <c r="I74" i="2" s="1"/>
  <c r="R74" i="2" s="1"/>
  <c r="G89" i="1"/>
  <c r="J89" i="1" s="1"/>
  <c r="I75" i="2" s="1"/>
  <c r="R75" i="2" s="1"/>
  <c r="G90" i="1"/>
  <c r="J90" i="1" s="1"/>
  <c r="I76" i="2" s="1"/>
  <c r="R76" i="2" s="1"/>
  <c r="G91" i="1"/>
  <c r="J91" i="1" s="1"/>
  <c r="I77" i="2" s="1"/>
  <c r="R77" i="2" s="1"/>
  <c r="G92" i="1"/>
  <c r="J92" i="1" s="1"/>
  <c r="I78" i="2" s="1"/>
  <c r="R78" i="2" s="1"/>
  <c r="G93" i="1"/>
  <c r="J93" i="1" s="1"/>
  <c r="I79" i="2" s="1"/>
  <c r="R79" i="2" s="1"/>
  <c r="G94" i="1"/>
  <c r="J94" i="1" s="1"/>
  <c r="I80" i="2" s="1"/>
  <c r="R80" i="2" s="1"/>
  <c r="G95" i="1"/>
  <c r="J95" i="1" s="1"/>
  <c r="I81" i="2" s="1"/>
  <c r="R81" i="2" s="1"/>
  <c r="B3" i="2"/>
  <c r="F3" i="2"/>
  <c r="O3" i="2" s="1"/>
  <c r="H3" i="2"/>
  <c r="Q3" i="2" s="1"/>
  <c r="C3" i="2"/>
  <c r="D3" i="2"/>
  <c r="K3" i="2"/>
  <c r="L3" i="2"/>
  <c r="M3" i="2"/>
  <c r="B4" i="2"/>
  <c r="F4" i="2"/>
  <c r="O4" i="2" s="1"/>
  <c r="H4" i="2"/>
  <c r="Q4" i="2" s="1"/>
  <c r="C4" i="2"/>
  <c r="D4" i="2"/>
  <c r="K4" i="2"/>
  <c r="L4" i="2"/>
  <c r="M4" i="2"/>
  <c r="B5" i="2"/>
  <c r="F5" i="2"/>
  <c r="O5" i="2" s="1"/>
  <c r="H5" i="2"/>
  <c r="Q5" i="2" s="1"/>
  <c r="C5" i="2"/>
  <c r="D5" i="2"/>
  <c r="K5" i="2"/>
  <c r="L5" i="2"/>
  <c r="M5" i="2"/>
  <c r="B6" i="2"/>
  <c r="F6" i="2"/>
  <c r="O6" i="2" s="1"/>
  <c r="H6" i="2"/>
  <c r="Q6" i="2" s="1"/>
  <c r="C6" i="2"/>
  <c r="D6" i="2"/>
  <c r="K6" i="2"/>
  <c r="L6" i="2"/>
  <c r="M6" i="2"/>
  <c r="B7" i="2"/>
  <c r="F7" i="2"/>
  <c r="O7" i="2" s="1"/>
  <c r="H7" i="2"/>
  <c r="Q7" i="2" s="1"/>
  <c r="C7" i="2"/>
  <c r="D7" i="2"/>
  <c r="K7" i="2"/>
  <c r="L7" i="2"/>
  <c r="M7" i="2"/>
  <c r="B8" i="2"/>
  <c r="F8" i="2"/>
  <c r="O8" i="2" s="1"/>
  <c r="H8" i="2"/>
  <c r="Q8" i="2" s="1"/>
  <c r="C8" i="2"/>
  <c r="D8" i="2"/>
  <c r="K8" i="2"/>
  <c r="L8" i="2"/>
  <c r="M8" i="2"/>
  <c r="M2" i="2"/>
  <c r="L2" i="2"/>
  <c r="C2" i="2"/>
  <c r="F2" i="2"/>
  <c r="O2" i="2" s="1"/>
  <c r="B2" i="2"/>
  <c r="K2" i="2" s="1"/>
  <c r="J36" i="1" l="1"/>
  <c r="I22" i="2" s="1"/>
  <c r="R22" i="2" s="1"/>
  <c r="H91" i="2"/>
  <c r="H97" i="2"/>
  <c r="H99" i="2"/>
  <c r="H101" i="2"/>
  <c r="H103" i="2"/>
  <c r="H105" i="2"/>
  <c r="H107" i="2"/>
  <c r="H109" i="2"/>
  <c r="H113" i="2"/>
  <c r="H89" i="2"/>
  <c r="H93" i="2"/>
  <c r="H95" i="2"/>
  <c r="H111" i="2"/>
  <c r="H87" i="2"/>
  <c r="H88" i="2"/>
  <c r="H90" i="2"/>
  <c r="H92" i="2"/>
  <c r="H94" i="2"/>
  <c r="H98" i="2"/>
  <c r="H100" i="2"/>
  <c r="H102" i="2"/>
  <c r="H104" i="2"/>
  <c r="H106" i="2"/>
  <c r="H108" i="2"/>
  <c r="H110" i="2"/>
  <c r="H112" i="2"/>
  <c r="J60" i="1"/>
  <c r="I46" i="2" s="1"/>
  <c r="R46" i="2" s="1"/>
  <c r="J59" i="1"/>
  <c r="I45" i="2" s="1"/>
  <c r="R45" i="2" s="1"/>
  <c r="H96" i="2"/>
  <c r="Z118" i="1"/>
  <c r="Z130" i="1"/>
  <c r="X110" i="1"/>
  <c r="Y156" i="1"/>
  <c r="X144" i="1"/>
  <c r="Y118" i="1"/>
  <c r="Y130" i="1"/>
  <c r="V144" i="1"/>
  <c r="Y110" i="1"/>
  <c r="Y144" i="1"/>
  <c r="W120" i="1"/>
  <c r="W132" i="1"/>
  <c r="X160" i="1"/>
  <c r="X146" i="1"/>
  <c r="W114" i="1"/>
  <c r="Y122" i="1"/>
  <c r="W162" i="1"/>
  <c r="X114" i="1"/>
  <c r="AA122" i="1"/>
  <c r="V136" i="1"/>
  <c r="V148" i="1"/>
  <c r="Z162" i="1"/>
  <c r="Z114" i="1"/>
  <c r="W136" i="1"/>
  <c r="W148" i="1"/>
  <c r="Z126" i="1"/>
  <c r="Y136" i="1"/>
  <c r="W164" i="1"/>
  <c r="X150" i="1"/>
  <c r="Z164" i="1"/>
  <c r="W106" i="1"/>
  <c r="W118" i="1"/>
  <c r="V128" i="1"/>
  <c r="W108" i="1"/>
  <c r="X118" i="1"/>
  <c r="W116" i="1"/>
  <c r="Y124" i="1"/>
  <c r="Y132" i="1"/>
  <c r="Z140" i="1"/>
  <c r="X108" i="1"/>
  <c r="X112" i="1"/>
  <c r="X116" i="1"/>
  <c r="X120" i="1"/>
  <c r="V142" i="1"/>
  <c r="V146" i="1"/>
  <c r="V150" i="1"/>
  <c r="V154" i="1"/>
  <c r="V158" i="1"/>
  <c r="X162" i="1"/>
  <c r="W112" i="1"/>
  <c r="Y128" i="1"/>
  <c r="J51" i="1"/>
  <c r="I37" i="2" s="1"/>
  <c r="R37" i="2" s="1"/>
  <c r="Y108" i="1"/>
  <c r="Y112" i="1"/>
  <c r="Y116" i="1"/>
  <c r="Y120" i="1"/>
  <c r="AA124" i="1"/>
  <c r="AA128" i="1"/>
  <c r="AA132" i="1"/>
  <c r="AA136" i="1"/>
  <c r="W142" i="1"/>
  <c r="W146" i="1"/>
  <c r="W150" i="1"/>
  <c r="W154" i="1"/>
  <c r="X158" i="1"/>
  <c r="Y162" i="1"/>
  <c r="V134" i="1"/>
  <c r="V138" i="1"/>
  <c r="X142" i="1"/>
  <c r="Z158" i="1"/>
  <c r="V130" i="1"/>
  <c r="X154" i="1"/>
  <c r="AA108" i="1"/>
  <c r="AA112" i="1"/>
  <c r="AA116" i="1"/>
  <c r="AA120" i="1"/>
  <c r="W126" i="1"/>
  <c r="W130" i="1"/>
  <c r="W134" i="1"/>
  <c r="W138" i="1"/>
  <c r="Y142" i="1"/>
  <c r="Y146" i="1"/>
  <c r="Y150" i="1"/>
  <c r="Y154" i="1"/>
  <c r="AA158" i="1"/>
  <c r="V126" i="1"/>
  <c r="V110" i="1"/>
  <c r="V114" i="1"/>
  <c r="V118" i="1"/>
  <c r="V122" i="1"/>
  <c r="X126" i="1"/>
  <c r="X130" i="1"/>
  <c r="X134" i="1"/>
  <c r="X138" i="1"/>
  <c r="Z146" i="1"/>
  <c r="Z150" i="1"/>
  <c r="Z154" i="1"/>
  <c r="V164" i="1"/>
  <c r="W110" i="1"/>
  <c r="W122" i="1"/>
  <c r="Y126" i="1"/>
  <c r="Y134" i="1"/>
  <c r="Y138" i="1"/>
  <c r="W160" i="1"/>
  <c r="Z134" i="1"/>
  <c r="Z138" i="1"/>
  <c r="V152" i="1"/>
  <c r="V156" i="1"/>
  <c r="X164" i="1"/>
  <c r="X106" i="1"/>
  <c r="Y114" i="1"/>
  <c r="W144" i="1"/>
  <c r="W152" i="1"/>
  <c r="W156" i="1"/>
  <c r="Y160" i="1"/>
  <c r="Y164" i="1"/>
  <c r="Y106" i="1"/>
  <c r="Z110" i="1"/>
  <c r="V132" i="1"/>
  <c r="V140" i="1"/>
  <c r="X148" i="1"/>
  <c r="X152" i="1"/>
  <c r="X156" i="1"/>
  <c r="W124" i="1"/>
  <c r="W128" i="1"/>
  <c r="W140" i="1"/>
  <c r="Y152" i="1"/>
  <c r="Z106" i="1"/>
  <c r="Y148" i="1"/>
  <c r="V108" i="1"/>
  <c r="V112" i="1"/>
  <c r="V116" i="1"/>
  <c r="V120" i="1"/>
  <c r="X124" i="1"/>
  <c r="X128" i="1"/>
  <c r="X132" i="1"/>
  <c r="X136" i="1"/>
  <c r="Z144" i="1"/>
  <c r="Z148" i="1"/>
  <c r="Z152" i="1"/>
  <c r="V162" i="1"/>
  <c r="AA140" i="1"/>
  <c r="W158" i="1"/>
  <c r="X122" i="1"/>
  <c r="Y158" i="1"/>
  <c r="X140"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M16" i="1"/>
  <c r="AL16" i="1"/>
  <c r="AN54" i="1" l="1"/>
  <c r="AN45" i="1"/>
  <c r="AN72" i="1"/>
  <c r="AN53" i="1"/>
  <c r="AN46" i="1"/>
  <c r="AN90" i="1"/>
  <c r="AN74" i="1"/>
  <c r="AN70" i="1"/>
  <c r="AN66" i="1"/>
  <c r="AN78" i="1"/>
  <c r="AN85" i="1"/>
  <c r="AN81" i="1"/>
  <c r="AN28" i="1"/>
  <c r="AN24" i="1"/>
  <c r="AN20" i="1"/>
  <c r="AN55" i="1"/>
  <c r="AN94" i="1"/>
  <c r="AN86" i="1"/>
  <c r="AN58" i="1"/>
  <c r="AN19" i="1"/>
  <c r="AN42" i="1"/>
  <c r="AN38" i="1"/>
  <c r="AN30" i="1"/>
  <c r="AN61" i="1"/>
  <c r="AN41" i="1"/>
  <c r="AN91" i="1"/>
  <c r="AN21" i="1"/>
  <c r="AN17" i="1"/>
  <c r="AN67" i="1"/>
  <c r="AN82" i="1"/>
  <c r="AN63" i="1"/>
  <c r="AN52" i="1"/>
  <c r="AN48" i="1"/>
  <c r="AN40" i="1"/>
  <c r="AN62" i="1"/>
  <c r="AN43" i="1"/>
  <c r="AN35" i="1"/>
  <c r="AN31" i="1"/>
  <c r="AN77" i="1"/>
  <c r="AN69" i="1"/>
  <c r="AN84" i="1"/>
  <c r="AN80" i="1"/>
  <c r="AN50" i="1"/>
  <c r="AN26" i="1"/>
  <c r="AN22" i="1"/>
  <c r="AN37" i="1"/>
  <c r="AN29" i="1"/>
  <c r="AN60" i="1"/>
  <c r="AN75" i="1"/>
  <c r="AN92" i="1"/>
  <c r="AN68" i="1"/>
  <c r="AN51" i="1"/>
  <c r="AN34" i="1"/>
  <c r="AN27" i="1"/>
  <c r="AN23" i="1"/>
  <c r="AN87" i="1"/>
  <c r="AN89" i="1"/>
  <c r="AN65" i="1"/>
  <c r="AN71" i="1"/>
  <c r="AN95" i="1"/>
  <c r="AN88" i="1"/>
  <c r="AN64" i="1"/>
  <c r="AN57" i="1"/>
  <c r="AN47" i="1"/>
  <c r="AN44" i="1"/>
  <c r="AN33" i="1"/>
  <c r="AN73" i="1"/>
  <c r="AN56" i="1"/>
  <c r="AN39" i="1"/>
  <c r="AN36" i="1"/>
  <c r="AN32" i="1"/>
  <c r="AN25" i="1"/>
  <c r="AN18" i="1"/>
  <c r="AN83" i="1"/>
  <c r="AN93" i="1"/>
  <c r="AN79" i="1"/>
  <c r="AN76" i="1"/>
  <c r="AN59" i="1"/>
  <c r="AN49" i="1"/>
  <c r="AN16" i="1"/>
  <c r="I6" i="2" l="1"/>
  <c r="R6" i="2" s="1"/>
  <c r="I5" i="2"/>
  <c r="R5" i="2" s="1"/>
  <c r="I4" i="2"/>
  <c r="R4" i="2" s="1"/>
  <c r="I3" i="2"/>
  <c r="R3" i="2" s="1"/>
  <c r="J16" i="1" l="1"/>
  <c r="I2" i="2" s="1"/>
  <c r="R2" i="2" s="1"/>
  <c r="V124" i="1"/>
  <c r="V106" i="1"/>
  <c r="V160" i="1"/>
  <c r="F160" i="1" s="1"/>
  <c r="AC161" i="1" s="1"/>
  <c r="Z142" i="1"/>
  <c r="AI165" i="1"/>
  <c r="AH165" i="1"/>
  <c r="AG165" i="1"/>
  <c r="AF165" i="1"/>
  <c r="AE165" i="1"/>
  <c r="AD165" i="1"/>
  <c r="AI163" i="1"/>
  <c r="AH163" i="1"/>
  <c r="AG163" i="1"/>
  <c r="AF163" i="1"/>
  <c r="AE163" i="1"/>
  <c r="AD163" i="1"/>
  <c r="F162" i="1"/>
  <c r="AC163" i="1" s="1"/>
  <c r="AI161" i="1"/>
  <c r="AH161" i="1"/>
  <c r="AG161" i="1"/>
  <c r="AF161" i="1"/>
  <c r="AE161" i="1"/>
  <c r="AD161" i="1"/>
  <c r="AI159" i="1"/>
  <c r="AH159" i="1"/>
  <c r="AG159" i="1"/>
  <c r="AF159" i="1"/>
  <c r="AE159" i="1"/>
  <c r="AD159" i="1"/>
  <c r="F158" i="1"/>
  <c r="AC159" i="1" s="1"/>
  <c r="AI157" i="1"/>
  <c r="AH157" i="1"/>
  <c r="AG157" i="1"/>
  <c r="AF157" i="1"/>
  <c r="AE157" i="1"/>
  <c r="AD157" i="1"/>
  <c r="F156" i="1"/>
  <c r="AC157" i="1" s="1"/>
  <c r="AI155" i="1"/>
  <c r="AH155" i="1"/>
  <c r="AG155" i="1"/>
  <c r="AF155" i="1"/>
  <c r="AE155" i="1"/>
  <c r="AD155" i="1"/>
  <c r="F154" i="1"/>
  <c r="AC155" i="1" s="1"/>
  <c r="AI153" i="1"/>
  <c r="AH153" i="1"/>
  <c r="AG153" i="1"/>
  <c r="AF153" i="1"/>
  <c r="AE153" i="1"/>
  <c r="AD153" i="1"/>
  <c r="F152" i="1"/>
  <c r="AC153" i="1" s="1"/>
  <c r="AI151" i="1"/>
  <c r="AH151" i="1"/>
  <c r="AG151" i="1"/>
  <c r="AF151" i="1"/>
  <c r="AE151" i="1"/>
  <c r="AD151" i="1"/>
  <c r="F150" i="1"/>
  <c r="AC151" i="1" s="1"/>
  <c r="AI149" i="1"/>
  <c r="AH149" i="1"/>
  <c r="AG149" i="1"/>
  <c r="AF149" i="1"/>
  <c r="AE149" i="1"/>
  <c r="AD149" i="1"/>
  <c r="F148" i="1"/>
  <c r="AC149" i="1" s="1"/>
  <c r="AI147" i="1"/>
  <c r="AH147" i="1"/>
  <c r="AG147" i="1"/>
  <c r="AF147" i="1"/>
  <c r="AE147" i="1"/>
  <c r="AD147" i="1"/>
  <c r="F146" i="1"/>
  <c r="AC147" i="1" s="1"/>
  <c r="AI145" i="1"/>
  <c r="AH145" i="1"/>
  <c r="AG145" i="1"/>
  <c r="AF145" i="1"/>
  <c r="AE145" i="1"/>
  <c r="AD145" i="1"/>
  <c r="F144" i="1"/>
  <c r="AC145" i="1" s="1"/>
  <c r="AI143" i="1"/>
  <c r="AH143" i="1"/>
  <c r="AG143" i="1"/>
  <c r="AF143" i="1"/>
  <c r="AE143" i="1"/>
  <c r="AD143" i="1"/>
  <c r="F142" i="1"/>
  <c r="AC143" i="1" s="1"/>
  <c r="AI141" i="1"/>
  <c r="AH141" i="1"/>
  <c r="AG141" i="1"/>
  <c r="AF141" i="1"/>
  <c r="AE141" i="1"/>
  <c r="AD141" i="1"/>
  <c r="F140" i="1"/>
  <c r="AC141" i="1" s="1"/>
  <c r="AI139" i="1"/>
  <c r="AH139" i="1"/>
  <c r="AG139" i="1"/>
  <c r="AF139" i="1"/>
  <c r="AE139" i="1"/>
  <c r="AD139" i="1"/>
  <c r="F138" i="1"/>
  <c r="AC139" i="1" s="1"/>
  <c r="AI137" i="1"/>
  <c r="AH137" i="1"/>
  <c r="AG137" i="1"/>
  <c r="AF137" i="1"/>
  <c r="AE137" i="1"/>
  <c r="AD137" i="1"/>
  <c r="F136" i="1"/>
  <c r="AC137" i="1" s="1"/>
  <c r="AI135" i="1"/>
  <c r="AH135" i="1"/>
  <c r="AG135" i="1"/>
  <c r="AF135" i="1"/>
  <c r="AE135" i="1"/>
  <c r="AD135" i="1"/>
  <c r="F134" i="1"/>
  <c r="AC135" i="1" s="1"/>
  <c r="AI133" i="1"/>
  <c r="AH133" i="1"/>
  <c r="AG133" i="1"/>
  <c r="AF133" i="1"/>
  <c r="AE133" i="1"/>
  <c r="AD133" i="1"/>
  <c r="F132" i="1"/>
  <c r="AC133" i="1" s="1"/>
  <c r="AI131" i="1"/>
  <c r="AH131" i="1"/>
  <c r="AG131" i="1"/>
  <c r="AF131" i="1"/>
  <c r="AE131" i="1"/>
  <c r="AD131" i="1"/>
  <c r="F130" i="1"/>
  <c r="AC131" i="1" s="1"/>
  <c r="AI129" i="1"/>
  <c r="AH129" i="1"/>
  <c r="AG129" i="1"/>
  <c r="AF129" i="1"/>
  <c r="AE129" i="1"/>
  <c r="AD129" i="1"/>
  <c r="F128" i="1"/>
  <c r="AC129" i="1" s="1"/>
  <c r="AI127" i="1"/>
  <c r="AH127" i="1"/>
  <c r="AG127" i="1"/>
  <c r="AF127" i="1"/>
  <c r="AE127" i="1"/>
  <c r="AD127" i="1"/>
  <c r="F126" i="1"/>
  <c r="AI125" i="1"/>
  <c r="AH125" i="1"/>
  <c r="AG125" i="1"/>
  <c r="AF125" i="1"/>
  <c r="AE125" i="1"/>
  <c r="AD125" i="1"/>
  <c r="AI123" i="1"/>
  <c r="AH123" i="1"/>
  <c r="AG123" i="1"/>
  <c r="AF123" i="1"/>
  <c r="AE123" i="1"/>
  <c r="AD123" i="1"/>
  <c r="F122" i="1"/>
  <c r="AC123" i="1" s="1"/>
  <c r="AI121" i="1"/>
  <c r="AH121" i="1"/>
  <c r="AG121" i="1"/>
  <c r="AF121" i="1"/>
  <c r="AE121" i="1"/>
  <c r="AD121" i="1"/>
  <c r="F120" i="1"/>
  <c r="AC121" i="1" s="1"/>
  <c r="AI119" i="1"/>
  <c r="AH119" i="1"/>
  <c r="AG119" i="1"/>
  <c r="AF119" i="1"/>
  <c r="AE119" i="1"/>
  <c r="AD119" i="1"/>
  <c r="F118" i="1"/>
  <c r="AC119" i="1" s="1"/>
  <c r="AI117" i="1"/>
  <c r="AH117" i="1"/>
  <c r="AG117" i="1"/>
  <c r="AF117" i="1"/>
  <c r="AE117" i="1"/>
  <c r="AD117" i="1"/>
  <c r="F116" i="1"/>
  <c r="AC117" i="1" s="1"/>
  <c r="AI115" i="1"/>
  <c r="AH115" i="1"/>
  <c r="AG115" i="1"/>
  <c r="AF115" i="1"/>
  <c r="AE115" i="1"/>
  <c r="AD115" i="1"/>
  <c r="F114" i="1"/>
  <c r="AC115" i="1" s="1"/>
  <c r="AI113" i="1"/>
  <c r="AH113" i="1"/>
  <c r="AG113" i="1"/>
  <c r="AF113" i="1"/>
  <c r="AE113" i="1"/>
  <c r="AD113" i="1"/>
  <c r="F112" i="1"/>
  <c r="AC113" i="1" s="1"/>
  <c r="AI111" i="1"/>
  <c r="AH111" i="1"/>
  <c r="AG111" i="1"/>
  <c r="AF111" i="1"/>
  <c r="AE111" i="1"/>
  <c r="AD111" i="1"/>
  <c r="F110" i="1"/>
  <c r="AC111" i="1" s="1"/>
  <c r="AI109" i="1"/>
  <c r="AH109" i="1"/>
  <c r="AG109" i="1"/>
  <c r="AF109" i="1"/>
  <c r="AE109" i="1"/>
  <c r="AD109" i="1"/>
  <c r="F108" i="1"/>
  <c r="AC109" i="1" s="1"/>
  <c r="AI107" i="1"/>
  <c r="AH107" i="1"/>
  <c r="AG107" i="1"/>
  <c r="AF107" i="1"/>
  <c r="AE107" i="1"/>
  <c r="AD107" i="1"/>
  <c r="H2" i="2"/>
  <c r="Q2" i="2" s="1"/>
  <c r="AC127" i="1" l="1"/>
  <c r="AC126" i="1"/>
  <c r="G126" i="1" s="1"/>
  <c r="I94" i="2" s="1"/>
  <c r="AN121" i="1"/>
  <c r="AO121" i="1" s="1"/>
  <c r="U120" i="1" s="1"/>
  <c r="AN135" i="1"/>
  <c r="AO135" i="1" s="1"/>
  <c r="U134" i="1" s="1"/>
  <c r="AN159" i="1"/>
  <c r="AO159" i="1" s="1"/>
  <c r="U158" i="1" s="1"/>
  <c r="AN119" i="1"/>
  <c r="AO119" i="1" s="1"/>
  <c r="U118" i="1" s="1"/>
  <c r="AN133" i="1"/>
  <c r="AO133" i="1" s="1"/>
  <c r="U132" i="1" s="1"/>
  <c r="AN157" i="1"/>
  <c r="AO157" i="1" s="1"/>
  <c r="U156" i="1" s="1"/>
  <c r="AN161" i="1"/>
  <c r="AO161" i="1" s="1"/>
  <c r="U160" i="1" s="1"/>
  <c r="AC148" i="1"/>
  <c r="AC162" i="1"/>
  <c r="AN111" i="1"/>
  <c r="AO111" i="1" s="1"/>
  <c r="U110" i="1" s="1"/>
  <c r="AN125" i="1"/>
  <c r="AO125" i="1" s="1"/>
  <c r="U124" i="1" s="1"/>
  <c r="AC138" i="1"/>
  <c r="G138" i="1" s="1"/>
  <c r="I100" i="2" s="1"/>
  <c r="AN149" i="1"/>
  <c r="AO149" i="1" s="1"/>
  <c r="U148" i="1" s="1"/>
  <c r="AN163" i="1"/>
  <c r="AO163" i="1" s="1"/>
  <c r="U162" i="1" s="1"/>
  <c r="AC114" i="1"/>
  <c r="G114" i="1" s="1"/>
  <c r="I88" i="2" s="1"/>
  <c r="AC128" i="1"/>
  <c r="G128" i="1" s="1"/>
  <c r="I95" i="2" s="1"/>
  <c r="AN139" i="1"/>
  <c r="AO139" i="1" s="1"/>
  <c r="U138" i="1" s="1"/>
  <c r="AC152" i="1"/>
  <c r="AN115" i="1"/>
  <c r="AO115" i="1" s="1"/>
  <c r="U114" i="1" s="1"/>
  <c r="AN129" i="1"/>
  <c r="AO129" i="1" s="1"/>
  <c r="U128" i="1" s="1"/>
  <c r="AC142" i="1"/>
  <c r="G142" i="1" s="1"/>
  <c r="I102" i="2" s="1"/>
  <c r="AN153" i="1"/>
  <c r="AO153" i="1" s="1"/>
  <c r="U152" i="1" s="1"/>
  <c r="AC118" i="1"/>
  <c r="G118" i="1" s="1"/>
  <c r="I90" i="2" s="1"/>
  <c r="AC132" i="1"/>
  <c r="G132" i="1" s="1"/>
  <c r="I97" i="2" s="1"/>
  <c r="AN143" i="1"/>
  <c r="AO143" i="1" s="1"/>
  <c r="U142" i="1" s="1"/>
  <c r="AC156" i="1"/>
  <c r="AC108" i="1"/>
  <c r="G108" i="1" s="1"/>
  <c r="I85" i="2" s="1"/>
  <c r="AN109" i="1"/>
  <c r="AO109" i="1" s="1"/>
  <c r="U108" i="1" s="1"/>
  <c r="AN137" i="1"/>
  <c r="AO137" i="1" s="1"/>
  <c r="U136" i="1" s="1"/>
  <c r="AC150" i="1"/>
  <c r="AC146" i="1"/>
  <c r="AC122" i="1"/>
  <c r="G122" i="1" s="1"/>
  <c r="I92" i="2" s="1"/>
  <c r="AC136" i="1"/>
  <c r="G136" i="1" s="1"/>
  <c r="I99" i="2" s="1"/>
  <c r="AN147" i="1"/>
  <c r="AO147" i="1" s="1"/>
  <c r="U146" i="1" s="1"/>
  <c r="AC112" i="1"/>
  <c r="G112" i="1" s="1"/>
  <c r="I87" i="2" s="1"/>
  <c r="AN123" i="1"/>
  <c r="AO123" i="1" s="1"/>
  <c r="U122" i="1" s="1"/>
  <c r="AN165" i="1"/>
  <c r="AO165" i="1" s="1"/>
  <c r="U164" i="1" s="1"/>
  <c r="AN113" i="1"/>
  <c r="AO113" i="1" s="1"/>
  <c r="U112" i="1" s="1"/>
  <c r="AN127" i="1"/>
  <c r="AO127" i="1" s="1"/>
  <c r="U126" i="1" s="1"/>
  <c r="AC140" i="1"/>
  <c r="G140" i="1" s="1"/>
  <c r="I101" i="2" s="1"/>
  <c r="AN151" i="1"/>
  <c r="AO151" i="1" s="1"/>
  <c r="U150" i="1" s="1"/>
  <c r="AC110" i="1"/>
  <c r="G110" i="1" s="1"/>
  <c r="I86" i="2" s="1"/>
  <c r="AC116" i="1"/>
  <c r="G116" i="1" s="1"/>
  <c r="I89" i="2" s="1"/>
  <c r="AN141" i="1"/>
  <c r="AO141" i="1" s="1"/>
  <c r="U140" i="1" s="1"/>
  <c r="AC154" i="1"/>
  <c r="AC160" i="1"/>
  <c r="AC130" i="1"/>
  <c r="G130" i="1" s="1"/>
  <c r="I96" i="2" s="1"/>
  <c r="AN117" i="1"/>
  <c r="AO117" i="1" s="1"/>
  <c r="U116" i="1" s="1"/>
  <c r="AN131" i="1"/>
  <c r="AO131" i="1" s="1"/>
  <c r="U130" i="1" s="1"/>
  <c r="AC144" i="1"/>
  <c r="G144" i="1" s="1"/>
  <c r="I103" i="2" s="1"/>
  <c r="AN155" i="1"/>
  <c r="AO155" i="1" s="1"/>
  <c r="U154" i="1" s="1"/>
  <c r="AN107" i="1"/>
  <c r="AO107" i="1" s="1"/>
  <c r="U106" i="1" s="1"/>
  <c r="AC120" i="1"/>
  <c r="G120" i="1" s="1"/>
  <c r="I91" i="2" s="1"/>
  <c r="AC134" i="1"/>
  <c r="G134" i="1" s="1"/>
  <c r="I98" i="2" s="1"/>
  <c r="AN145" i="1"/>
  <c r="AO145" i="1" s="1"/>
  <c r="U144" i="1" s="1"/>
  <c r="AC158" i="1"/>
  <c r="F124" i="1"/>
  <c r="AC125" i="1" s="1"/>
  <c r="H85" i="2"/>
  <c r="H86" i="2"/>
  <c r="H84" i="2"/>
  <c r="F106" i="1"/>
  <c r="AC107" i="1" s="1"/>
  <c r="F164" i="1"/>
  <c r="AC165" i="1" s="1"/>
  <c r="G150" i="1" l="1"/>
  <c r="I106" i="2" s="1"/>
  <c r="AC164" i="1"/>
  <c r="AC124" i="1"/>
  <c r="G124" i="1" s="1"/>
  <c r="I93" i="2" s="1"/>
  <c r="AC106" i="1"/>
  <c r="G106" i="1" s="1"/>
  <c r="I84" i="2" s="1"/>
  <c r="G148" i="1"/>
  <c r="I105" i="2" s="1"/>
  <c r="G162" i="1"/>
  <c r="I112" i="2" s="1"/>
  <c r="G160" i="1"/>
  <c r="I111" i="2" s="1"/>
  <c r="G154" i="1"/>
  <c r="I108" i="2" s="1"/>
  <c r="G156" i="1"/>
  <c r="I109" i="2" s="1"/>
  <c r="G158" i="1"/>
  <c r="I110" i="2" s="1"/>
  <c r="G152" i="1"/>
  <c r="I107" i="2" s="1"/>
  <c r="G146" i="1"/>
  <c r="I104" i="2" s="1"/>
  <c r="G164" i="1" l="1"/>
  <c r="I113" i="2" s="1"/>
  <c r="D2" i="2"/>
  <c r="D3" i="1" l="1"/>
</calcChain>
</file>

<file path=xl/sharedStrings.xml><?xml version="1.0" encoding="utf-8"?>
<sst xmlns="http://schemas.openxmlformats.org/spreadsheetml/2006/main" count="220" uniqueCount="144">
  <si>
    <t>№</t>
    <phoneticPr fontId="1"/>
  </si>
  <si>
    <t>例</t>
    <rPh sb="0" eb="1">
      <t>レイ</t>
    </rPh>
    <phoneticPr fontId="1"/>
  </si>
  <si>
    <t>男</t>
    <rPh sb="0" eb="1">
      <t>オトコ</t>
    </rPh>
    <phoneticPr fontId="1"/>
  </si>
  <si>
    <t>女</t>
    <rPh sb="0" eb="1">
      <t>オンナ</t>
    </rPh>
    <phoneticPr fontId="1"/>
  </si>
  <si>
    <t>100ｍ個人メドレー</t>
  </si>
  <si>
    <t>50ｍ自由形</t>
  </si>
  <si>
    <t>50ｍ背泳ぎ</t>
  </si>
  <si>
    <t>50ｍ平泳ぎ</t>
  </si>
  <si>
    <t>50ｍバタフライ</t>
  </si>
  <si>
    <t>参加費</t>
    <rPh sb="0" eb="3">
      <t>サンカヒ</t>
    </rPh>
    <phoneticPr fontId="1"/>
  </si>
  <si>
    <t>半田</t>
    <rPh sb="0" eb="2">
      <t>ハンダ</t>
    </rPh>
    <phoneticPr fontId="1"/>
  </si>
  <si>
    <t>50ｍ自由形</t>
    <phoneticPr fontId="1"/>
  </si>
  <si>
    <t>円です。大会当日にお支払いください。</t>
    <rPh sb="0" eb="1">
      <t>エン</t>
    </rPh>
    <rPh sb="4" eb="6">
      <t>タイカイ</t>
    </rPh>
    <rPh sb="6" eb="8">
      <t>トウジツ</t>
    </rPh>
    <rPh sb="10" eb="12">
      <t>シハラ</t>
    </rPh>
    <phoneticPr fontId="1"/>
  </si>
  <si>
    <t>タイム</t>
    <phoneticPr fontId="1"/>
  </si>
  <si>
    <t>分</t>
    <rPh sb="0" eb="1">
      <t>フン</t>
    </rPh>
    <phoneticPr fontId="1"/>
  </si>
  <si>
    <t>秒</t>
    <rPh sb="0" eb="1">
      <t>ビョウ</t>
    </rPh>
    <phoneticPr fontId="1"/>
  </si>
  <si>
    <t>29</t>
    <phoneticPr fontId="1"/>
  </si>
  <si>
    <t>姓</t>
    <rPh sb="0" eb="1">
      <t>セイ</t>
    </rPh>
    <phoneticPr fontId="1"/>
  </si>
  <si>
    <t>名</t>
    <rPh sb="0" eb="1">
      <t>メイ</t>
    </rPh>
    <phoneticPr fontId="1"/>
  </si>
  <si>
    <t>太郎</t>
    <rPh sb="0" eb="2">
      <t>タロウ</t>
    </rPh>
    <phoneticPr fontId="1"/>
  </si>
  <si>
    <t>性別</t>
    <rPh sb="0" eb="2">
      <t>セイベツ</t>
    </rPh>
    <phoneticPr fontId="1"/>
  </si>
  <si>
    <t>種目</t>
    <rPh sb="0" eb="2">
      <t>シュモク</t>
    </rPh>
    <phoneticPr fontId="1"/>
  </si>
  <si>
    <t>氏名</t>
    <rPh sb="0" eb="2">
      <t>シメイ</t>
    </rPh>
    <phoneticPr fontId="1"/>
  </si>
  <si>
    <t>タイム</t>
    <phoneticPr fontId="1"/>
  </si>
  <si>
    <t>　※内容確認・緊急時に連絡が可能な連絡先を記入してください。</t>
    <rPh sb="2" eb="6">
      <t>ナイヨウカクニン</t>
    </rPh>
    <rPh sb="7" eb="10">
      <t>キンキュウジ</t>
    </rPh>
    <rPh sb="11" eb="13">
      <t>レンラク</t>
    </rPh>
    <rPh sb="14" eb="16">
      <t>カノウ</t>
    </rPh>
    <rPh sb="17" eb="20">
      <t>レンラクサキ</t>
    </rPh>
    <rPh sb="21" eb="23">
      <t>キニュウ</t>
    </rPh>
    <phoneticPr fontId="1"/>
  </si>
  <si>
    <t>※氏名、学校名、学年はプログラムに掲載し、レース後に速報を掲示します。また、入賞者の結果はホームページ等で公表されます。
　それ以外の個人情報（住所や電話番号等）は非公開とします。</t>
    <rPh sb="4" eb="6">
      <t>ガッコウ</t>
    </rPh>
    <rPh sb="6" eb="7">
      <t>メイ</t>
    </rPh>
    <rPh sb="7" eb="8">
      <t>コウメイ</t>
    </rPh>
    <rPh sb="8" eb="10">
      <t>ガクネン</t>
    </rPh>
    <phoneticPr fontId="1"/>
  </si>
  <si>
    <t>チーム名</t>
    <rPh sb="3" eb="4">
      <t>メイ</t>
    </rPh>
    <phoneticPr fontId="1"/>
  </si>
  <si>
    <t>代表者名</t>
    <rPh sb="0" eb="4">
      <t>ダイヒョウシャメイ</t>
    </rPh>
    <phoneticPr fontId="1"/>
  </si>
  <si>
    <t>代表者連絡先</t>
    <rPh sb="0" eb="3">
      <t>ダイヒョウシャ</t>
    </rPh>
    <rPh sb="3" eb="6">
      <t>レンラクサキ</t>
    </rPh>
    <phoneticPr fontId="1"/>
  </si>
  <si>
    <t>生年月日</t>
    <rPh sb="0" eb="4">
      <t>セイネンガッピ</t>
    </rPh>
    <phoneticPr fontId="1"/>
  </si>
  <si>
    <t>年齢</t>
    <rPh sb="0" eb="2">
      <t>ネンレイ</t>
    </rPh>
    <phoneticPr fontId="1"/>
  </si>
  <si>
    <t>年齢区分</t>
    <rPh sb="0" eb="4">
      <t>ネンレイクブン</t>
    </rPh>
    <phoneticPr fontId="1"/>
  </si>
  <si>
    <t>連絡先</t>
    <rPh sb="0" eb="3">
      <t>レンラクサキ</t>
    </rPh>
    <phoneticPr fontId="1"/>
  </si>
  <si>
    <t>4×25mメドレーリレー</t>
    <phoneticPr fontId="1"/>
  </si>
  <si>
    <t>4×50mフリーリレー</t>
    <phoneticPr fontId="1"/>
  </si>
  <si>
    <t>4×25m混合フリーリレー</t>
    <rPh sb="5" eb="7">
      <t>コンゴウ</t>
    </rPh>
    <phoneticPr fontId="1"/>
  </si>
  <si>
    <t>リレー種目</t>
    <rPh sb="3" eb="5">
      <t>シュモク</t>
    </rPh>
    <phoneticPr fontId="1"/>
  </si>
  <si>
    <t>第１泳者No.</t>
    <rPh sb="0" eb="1">
      <t>ダイ</t>
    </rPh>
    <rPh sb="2" eb="4">
      <t>エイシャ</t>
    </rPh>
    <phoneticPr fontId="2"/>
  </si>
  <si>
    <t>第２泳者No.</t>
    <rPh sb="0" eb="1">
      <t>ダイ</t>
    </rPh>
    <rPh sb="2" eb="4">
      <t>エイシャ</t>
    </rPh>
    <phoneticPr fontId="2"/>
  </si>
  <si>
    <t>第３泳者No.</t>
    <rPh sb="0" eb="1">
      <t>ダイ</t>
    </rPh>
    <rPh sb="2" eb="4">
      <t>エイシャ</t>
    </rPh>
    <phoneticPr fontId="2"/>
  </si>
  <si>
    <t>第４泳者No.</t>
    <rPh sb="0" eb="1">
      <t>ダイ</t>
    </rPh>
    <rPh sb="2" eb="4">
      <t>エイシャ</t>
    </rPh>
    <phoneticPr fontId="2"/>
  </si>
  <si>
    <t>補欠１No.</t>
    <rPh sb="0" eb="2">
      <t>ホケツ</t>
    </rPh>
    <phoneticPr fontId="2"/>
  </si>
  <si>
    <t>補欠２No.</t>
    <rPh sb="0" eb="2">
      <t>ホケツ</t>
    </rPh>
    <phoneticPr fontId="2"/>
  </si>
  <si>
    <t>年齢合計</t>
    <rPh sb="0" eb="4">
      <t>ネンレイゴウケイ</t>
    </rPh>
    <phoneticPr fontId="1"/>
  </si>
  <si>
    <t>混合</t>
    <rPh sb="0" eb="2">
      <t>コンゴウ</t>
    </rPh>
    <phoneticPr fontId="1"/>
  </si>
  <si>
    <t>MR/FR</t>
    <phoneticPr fontId="1"/>
  </si>
  <si>
    <t>MFR</t>
    <phoneticPr fontId="1"/>
  </si>
  <si>
    <t>　　</t>
    <phoneticPr fontId="1"/>
  </si>
  <si>
    <t>リレー申込書</t>
  </si>
  <si>
    <t>高校生</t>
    <rPh sb="0" eb="3">
      <t>コウコウセイ</t>
    </rPh>
    <phoneticPr fontId="1"/>
  </si>
  <si>
    <t>一　般</t>
    <rPh sb="0" eb="1">
      <t>イチ</t>
    </rPh>
    <rPh sb="2" eb="3">
      <t>ハン</t>
    </rPh>
    <phoneticPr fontId="1"/>
  </si>
  <si>
    <t>100ｍ自由形</t>
  </si>
  <si>
    <t>100ｍ背泳ぎ</t>
  </si>
  <si>
    <t>100ｍ平泳ぎ</t>
  </si>
  <si>
    <t>100ｍバタフライ</t>
  </si>
  <si>
    <t>・リレー区分で｢0①」と表示される場合は事務局で判断します</t>
    <phoneticPr fontId="1"/>
  </si>
  <si>
    <t>満年齢基準日</t>
  </si>
  <si>
    <t>【18歳の場合のみ】
高校生か
一般かを選択</t>
    <rPh sb="3" eb="4">
      <t>サイ</t>
    </rPh>
    <rPh sb="5" eb="7">
      <t>バアイ</t>
    </rPh>
    <rPh sb="11" eb="14">
      <t>コウコウセイ</t>
    </rPh>
    <rPh sb="16" eb="18">
      <t>イッパン</t>
    </rPh>
    <rPh sb="20" eb="22">
      <t>センタク</t>
    </rPh>
    <phoneticPr fontId="1"/>
  </si>
  <si>
    <t xml:space="preserve"> ⓪高校生　　①18～24歳　②25～29歳　③30～34歳　④35～39歳　⑤40～44歳　⑥45～49歳 ⑦50～54歳　⑧55～59歳</t>
    <phoneticPr fontId="1"/>
  </si>
  <si>
    <t xml:space="preserve"> ⑨60～64歳　⑩65～69歳　⑪70～74歳　⑫75～79歳　⑬80～84歳　　⑭85～89歳　　※以降5歳毎に区分</t>
    <phoneticPr fontId="1"/>
  </si>
  <si>
    <t>参加費</t>
    <rPh sb="0" eb="3">
      <t>サンカヒ</t>
    </rPh>
    <phoneticPr fontId="1"/>
  </si>
  <si>
    <t>参加費（全体）</t>
    <rPh sb="0" eb="3">
      <t>サンカヒ</t>
    </rPh>
    <rPh sb="4" eb="6">
      <t>ゼンタイ</t>
    </rPh>
    <phoneticPr fontId="1"/>
  </si>
  <si>
    <t>個人種目分</t>
    <rPh sb="0" eb="2">
      <t>コジン</t>
    </rPh>
    <rPh sb="2" eb="4">
      <t>シュモク</t>
    </rPh>
    <rPh sb="4" eb="5">
      <t>ブン</t>
    </rPh>
    <phoneticPr fontId="1"/>
  </si>
  <si>
    <t>リレー分</t>
    <rPh sb="3" eb="4">
      <t>ブン</t>
    </rPh>
    <phoneticPr fontId="1"/>
  </si>
  <si>
    <t>住所が知多半島以外の方</t>
    <rPh sb="0" eb="2">
      <t>ジュウショ</t>
    </rPh>
    <rPh sb="3" eb="9">
      <t>チタハントウイガイ</t>
    </rPh>
    <rPh sb="10" eb="11">
      <t>カタ</t>
    </rPh>
    <phoneticPr fontId="1"/>
  </si>
  <si>
    <t>市</t>
    <rPh sb="0" eb="1">
      <t>シ</t>
    </rPh>
    <phoneticPr fontId="1"/>
  </si>
  <si>
    <t>町</t>
    <rPh sb="0" eb="1">
      <t>マチ</t>
    </rPh>
    <phoneticPr fontId="1"/>
  </si>
  <si>
    <t>判断</t>
    <rPh sb="0" eb="2">
      <t>ハンダン</t>
    </rPh>
    <phoneticPr fontId="1"/>
  </si>
  <si>
    <t>勤務先所在市町</t>
    <rPh sb="0" eb="3">
      <t>キンムサキ</t>
    </rPh>
    <rPh sb="3" eb="7">
      <t>ショザイシマチ</t>
    </rPh>
    <phoneticPr fontId="1"/>
  </si>
  <si>
    <t>学校名（在学の方）</t>
    <rPh sb="0" eb="3">
      <t>ガッコウメイ</t>
    </rPh>
    <rPh sb="4" eb="6">
      <t>ザイガク</t>
    </rPh>
    <rPh sb="7" eb="8">
      <t>カタ</t>
    </rPh>
    <phoneticPr fontId="1"/>
  </si>
  <si>
    <t>勤務先名（在勤の方）</t>
    <rPh sb="0" eb="3">
      <t>キンムサキ</t>
    </rPh>
    <rPh sb="3" eb="4">
      <t>メイ</t>
    </rPh>
    <rPh sb="5" eb="7">
      <t>ザイキン</t>
    </rPh>
    <rPh sb="8" eb="9">
      <t>カタ</t>
    </rPh>
    <phoneticPr fontId="1"/>
  </si>
  <si>
    <t>半田市</t>
    <rPh sb="0" eb="2">
      <t>ハンダ</t>
    </rPh>
    <rPh sb="2" eb="3">
      <t>シ</t>
    </rPh>
    <phoneticPr fontId="1"/>
  </si>
  <si>
    <t>常滑市</t>
    <phoneticPr fontId="1"/>
  </si>
  <si>
    <t>東海市</t>
    <phoneticPr fontId="1"/>
  </si>
  <si>
    <t>大府市</t>
    <phoneticPr fontId="1"/>
  </si>
  <si>
    <t>知多市</t>
    <phoneticPr fontId="1"/>
  </si>
  <si>
    <t>阿久比町</t>
    <phoneticPr fontId="1"/>
  </si>
  <si>
    <t>東浦町</t>
    <phoneticPr fontId="1"/>
  </si>
  <si>
    <t>南知多町</t>
    <phoneticPr fontId="1"/>
  </si>
  <si>
    <t>美浜町</t>
    <phoneticPr fontId="1"/>
  </si>
  <si>
    <t>武豊町</t>
    <phoneticPr fontId="1"/>
  </si>
  <si>
    <t>住　　　所</t>
    <rPh sb="0" eb="1">
      <t>ジュウ</t>
    </rPh>
    <rPh sb="4" eb="5">
      <t>ショ</t>
    </rPh>
    <phoneticPr fontId="1"/>
  </si>
  <si>
    <t>競技役員について</t>
    <rPh sb="0" eb="2">
      <t>キョウギ</t>
    </rPh>
    <rPh sb="2" eb="4">
      <t>ヤクイン</t>
    </rPh>
    <phoneticPr fontId="1"/>
  </si>
  <si>
    <t>承諾する</t>
    <rPh sb="0" eb="2">
      <t>ショウダク</t>
    </rPh>
    <phoneticPr fontId="1"/>
  </si>
  <si>
    <t>チームの都合によりできない</t>
    <rPh sb="4" eb="6">
      <t>ツゴウ</t>
    </rPh>
    <phoneticPr fontId="1"/>
  </si>
  <si>
    <t>競技役員をお願いできる場合の人数（別途役員として依頼している人は除外してください） →</t>
    <phoneticPr fontId="1"/>
  </si>
  <si>
    <t>１人</t>
    <rPh sb="1" eb="2">
      <t>ニン</t>
    </rPh>
    <phoneticPr fontId="1"/>
  </si>
  <si>
    <t>２人</t>
    <rPh sb="1" eb="2">
      <t>ニン</t>
    </rPh>
    <phoneticPr fontId="1"/>
  </si>
  <si>
    <t>３人</t>
    <rPh sb="1" eb="2">
      <t>ニン</t>
    </rPh>
    <phoneticPr fontId="1"/>
  </si>
  <si>
    <t>４人</t>
    <rPh sb="1" eb="2">
      <t>ニン</t>
    </rPh>
    <phoneticPr fontId="1"/>
  </si>
  <si>
    <t>５人</t>
    <rPh sb="1" eb="2">
      <t>ニン</t>
    </rPh>
    <phoneticPr fontId="1"/>
  </si>
  <si>
    <t>６人</t>
    <rPh sb="1" eb="2">
      <t>ニン</t>
    </rPh>
    <phoneticPr fontId="1"/>
  </si>
  <si>
    <t>７人</t>
    <rPh sb="1" eb="2">
      <t>ニン</t>
    </rPh>
    <phoneticPr fontId="1"/>
  </si>
  <si>
    <t>（途中交代可能）</t>
    <phoneticPr fontId="1"/>
  </si>
  <si>
    <t>※午前Aさん、午後Bさんの場合、１人としてカウント</t>
    <rPh sb="1" eb="3">
      <t>ゴゼン</t>
    </rPh>
    <rPh sb="7" eb="9">
      <t>ゴゴ</t>
    </rPh>
    <rPh sb="13" eb="15">
      <t>バアイ</t>
    </rPh>
    <rPh sb="17" eb="18">
      <t>ニン</t>
    </rPh>
    <phoneticPr fontId="1"/>
  </si>
  <si>
    <t>上に戻る</t>
    <rPh sb="0" eb="1">
      <t>ウエ</t>
    </rPh>
    <rPh sb="2" eb="3">
      <t>モド</t>
    </rPh>
    <phoneticPr fontId="1"/>
  </si>
  <si>
    <t>■リレー入力欄へ（ここをクリックすると入力欄にジャンプします。）</t>
    <rPh sb="4" eb="6">
      <t>ニュウリョク</t>
    </rPh>
    <rPh sb="6" eb="7">
      <t>ラン</t>
    </rPh>
    <phoneticPr fontId="1"/>
  </si>
  <si>
    <t>■リレー入力欄へ</t>
    <phoneticPr fontId="1"/>
  </si>
  <si>
    <t>■一番上に戻る</t>
    <rPh sb="1" eb="3">
      <t>イチバン</t>
    </rPh>
    <rPh sb="3" eb="4">
      <t>ウエ</t>
    </rPh>
    <rPh sb="5" eb="6">
      <t>モド</t>
    </rPh>
    <phoneticPr fontId="1"/>
  </si>
  <si>
    <t>リレー</t>
    <phoneticPr fontId="1"/>
  </si>
  <si>
    <t>チーム名</t>
    <rPh sb="3" eb="4">
      <t>メイ</t>
    </rPh>
    <phoneticPr fontId="1"/>
  </si>
  <si>
    <t>泳者</t>
    <rPh sb="0" eb="2">
      <t>エイシャ</t>
    </rPh>
    <phoneticPr fontId="1"/>
  </si>
  <si>
    <t>区分</t>
    <rPh sb="0" eb="2">
      <t>クブン</t>
    </rPh>
    <phoneticPr fontId="1"/>
  </si>
  <si>
    <t>種目</t>
    <rPh sb="0" eb="2">
      <t>シュモク</t>
    </rPh>
    <phoneticPr fontId="1"/>
  </si>
  <si>
    <t>※泳者№ は 上の選手名簿の 左側の№ を入力</t>
    <phoneticPr fontId="1"/>
  </si>
  <si>
    <t>個人種目</t>
    <rPh sb="0" eb="2">
      <t>コジン</t>
    </rPh>
    <rPh sb="2" eb="4">
      <t>シュモク</t>
    </rPh>
    <phoneticPr fontId="1"/>
  </si>
  <si>
    <t>メドレー・フリーリレー</t>
    <phoneticPr fontId="1"/>
  </si>
  <si>
    <t>混合リレー</t>
    <rPh sb="0" eb="2">
      <t>コンゴウ</t>
    </rPh>
    <phoneticPr fontId="1"/>
  </si>
  <si>
    <t>東洋</t>
    <rPh sb="0" eb="2">
      <t>トウヨウ</t>
    </rPh>
    <phoneticPr fontId="1"/>
  </si>
  <si>
    <t>花子</t>
    <rPh sb="0" eb="2">
      <t>ハナコ</t>
    </rPh>
    <phoneticPr fontId="1"/>
  </si>
  <si>
    <t>女</t>
    <rPh sb="0" eb="1">
      <t>オンナ</t>
    </rPh>
    <phoneticPr fontId="1"/>
  </si>
  <si>
    <t>高校生</t>
    <rPh sb="0" eb="3">
      <t>コウコウセイ</t>
    </rPh>
    <phoneticPr fontId="1"/>
  </si>
  <si>
    <t>半田市東洋町2-1</t>
    <rPh sb="0" eb="3">
      <t>ハンダシ</t>
    </rPh>
    <rPh sb="3" eb="6">
      <t>トウヨウチョウ</t>
    </rPh>
    <phoneticPr fontId="1"/>
  </si>
  <si>
    <t>名古屋市中区三の丸3-2-1　　●●ハイツ201</t>
    <phoneticPr fontId="1"/>
  </si>
  <si>
    <t>△△高校</t>
    <rPh sb="2" eb="4">
      <t>コウコウ</t>
    </rPh>
    <phoneticPr fontId="1"/>
  </si>
  <si>
    <t>半田</t>
    <rPh sb="0" eb="2">
      <t>ハンダ</t>
    </rPh>
    <phoneticPr fontId="1"/>
  </si>
  <si>
    <t>次郎</t>
    <rPh sb="0" eb="2">
      <t>ジロウ</t>
    </rPh>
    <phoneticPr fontId="1"/>
  </si>
  <si>
    <t>男</t>
    <rPh sb="0" eb="1">
      <t>オトコ</t>
    </rPh>
    <phoneticPr fontId="1"/>
  </si>
  <si>
    <t>100ｍ平泳ぎ</t>
    <phoneticPr fontId="1"/>
  </si>
  <si>
    <t>25</t>
    <phoneticPr fontId="1"/>
  </si>
  <si>
    <t>50ｍ平泳ぎ</t>
    <phoneticPr fontId="1"/>
  </si>
  <si>
    <t>35</t>
    <phoneticPr fontId="1"/>
  </si>
  <si>
    <t>090-000-0000</t>
    <phoneticPr fontId="1"/>
  </si>
  <si>
    <t>052-000-0000</t>
    <phoneticPr fontId="1"/>
  </si>
  <si>
    <t>高浜市〇〇町1-1</t>
    <rPh sb="0" eb="3">
      <t>タカハマシ</t>
    </rPh>
    <rPh sb="5" eb="6">
      <t>マチ</t>
    </rPh>
    <phoneticPr fontId="1"/>
  </si>
  <si>
    <t>（株）△△商事</t>
    <phoneticPr fontId="1"/>
  </si>
  <si>
    <t>東浦町</t>
    <rPh sb="0" eb="3">
      <t>ヒガシウラチョウ</t>
    </rPh>
    <phoneticPr fontId="1"/>
  </si>
  <si>
    <t>・メドレーリレー・フリーリレーは、各年齢区分男女各１チームとする。男女混合フリーリレーは各年齢区分各１チームとする。</t>
    <rPh sb="17" eb="20">
      <t>カクネンレイ</t>
    </rPh>
    <rPh sb="20" eb="22">
      <t>クブン</t>
    </rPh>
    <rPh sb="22" eb="24">
      <t>ダンジョ</t>
    </rPh>
    <rPh sb="24" eb="25">
      <t>カク</t>
    </rPh>
    <rPh sb="33" eb="35">
      <t>ダンジョ</t>
    </rPh>
    <rPh sb="35" eb="37">
      <t>コンゴウ</t>
    </rPh>
    <rPh sb="44" eb="47">
      <t>カクネンレイ</t>
    </rPh>
    <rPh sb="47" eb="49">
      <t>クブン</t>
    </rPh>
    <rPh sb="49" eb="50">
      <t>カク</t>
    </rPh>
    <phoneticPr fontId="1"/>
  </si>
  <si>
    <t>・区分⓪は高校生のみで構成されるチームのみ。</t>
    <phoneticPr fontId="1"/>
  </si>
  <si>
    <t xml:space="preserve"> ⓪高校生　①119 歳以下　②120～159歳　③160～199歳　④300～239歳　⑤240～279歳　⑥280歳～</t>
  </si>
  <si>
    <t>200ｍ自由形</t>
    <phoneticPr fontId="1"/>
  </si>
  <si>
    <t xml:space="preserve"> ①199歳以下　②200歳以上</t>
    <phoneticPr fontId="1"/>
  </si>
  <si>
    <t>200ｍ自由形</t>
    <phoneticPr fontId="1"/>
  </si>
  <si>
    <t>⑦</t>
    <phoneticPr fontId="1"/>
  </si>
  <si>
    <t>③</t>
    <phoneticPr fontId="1"/>
  </si>
  <si>
    <r>
      <t xml:space="preserve">性別
</t>
    </r>
    <r>
      <rPr>
        <sz val="11"/>
        <rFont val="BIZ UDゴシック"/>
        <family val="3"/>
        <charset val="128"/>
      </rPr>
      <t>(選択)</t>
    </r>
    <rPh sb="0" eb="2">
      <t>セイベツ</t>
    </rPh>
    <phoneticPr fontId="1"/>
  </si>
  <si>
    <r>
      <rPr>
        <b/>
        <sz val="11"/>
        <rFont val="BIZ UDゴシック"/>
        <family val="3"/>
        <charset val="128"/>
      </rPr>
      <t xml:space="preserve">参加種目１
</t>
    </r>
    <r>
      <rPr>
        <sz val="11"/>
        <rFont val="BIZ UDゴシック"/>
        <family val="3"/>
        <charset val="128"/>
      </rPr>
      <t>(選択できます)</t>
    </r>
    <rPh sb="0" eb="2">
      <t>サンカ</t>
    </rPh>
    <rPh sb="2" eb="4">
      <t>シュモク</t>
    </rPh>
    <rPh sb="7" eb="9">
      <t>センタク</t>
    </rPh>
    <phoneticPr fontId="1"/>
  </si>
  <si>
    <r>
      <rPr>
        <b/>
        <sz val="11"/>
        <rFont val="BIZ UDゴシック"/>
        <family val="3"/>
        <charset val="128"/>
      </rPr>
      <t xml:space="preserve">参加種目２
</t>
    </r>
    <r>
      <rPr>
        <sz val="11"/>
        <rFont val="BIZ UDゴシック"/>
        <family val="3"/>
        <charset val="128"/>
      </rPr>
      <t>(選択できます)</t>
    </r>
    <rPh sb="0" eb="2">
      <t>サンカ</t>
    </rPh>
    <rPh sb="2" eb="4">
      <t>シュモク</t>
    </rPh>
    <phoneticPr fontId="1"/>
  </si>
  <si>
    <r>
      <t>・</t>
    </r>
    <r>
      <rPr>
        <b/>
        <u/>
        <sz val="11"/>
        <color rgb="FFFF0000"/>
        <rFont val="BIZ UDゴシック"/>
        <family val="3"/>
        <charset val="128"/>
      </rPr>
      <t>混合リレーは男２名、女２名で構成し、泳者の順番は問わない。</t>
    </r>
    <rPh sb="1" eb="3">
      <t>コンゴウ</t>
    </rPh>
    <rPh sb="7" eb="8">
      <t>オトコ</t>
    </rPh>
    <rPh sb="9" eb="10">
      <t>メイ</t>
    </rPh>
    <rPh sb="11" eb="12">
      <t>オンナ</t>
    </rPh>
    <rPh sb="13" eb="14">
      <t>メイ</t>
    </rPh>
    <rPh sb="15" eb="17">
      <t>コウセイ</t>
    </rPh>
    <rPh sb="19" eb="21">
      <t>エイシャ</t>
    </rPh>
    <rPh sb="22" eb="24">
      <t>ジュンバン</t>
    </rPh>
    <rPh sb="25" eb="26">
      <t>ト</t>
    </rPh>
    <phoneticPr fontId="1"/>
  </si>
  <si>
    <t>00</t>
    <phoneticPr fontId="1"/>
  </si>
  <si>
    <t>０秒は00と入力
　　↓</t>
    <rPh sb="1" eb="2">
      <t>ビョウ</t>
    </rPh>
    <rPh sb="6" eb="8">
      <t>ニュウリョク</t>
    </rPh>
    <phoneticPr fontId="1"/>
  </si>
  <si>
    <r>
      <t xml:space="preserve">タイム
</t>
    </r>
    <r>
      <rPr>
        <b/>
        <sz val="8"/>
        <rFont val="BIZ UDゴシック"/>
        <family val="3"/>
        <charset val="128"/>
      </rPr>
      <t>※タイムが分かる人は記入</t>
    </r>
    <phoneticPr fontId="1"/>
  </si>
  <si>
    <t>2025マーメイドカップ　一般の部　【団体参加用】　参加申込書</t>
    <rPh sb="13" eb="15">
      <t>イッパン</t>
    </rPh>
    <rPh sb="16" eb="17">
      <t>ブ</t>
    </rPh>
    <rPh sb="19" eb="21">
      <t>ダンタイ</t>
    </rPh>
    <rPh sb="21" eb="24">
      <t>サンカヨウ</t>
    </rPh>
    <rPh sb="26" eb="28">
      <t>サンカ</t>
    </rPh>
    <rPh sb="28" eb="31">
      <t>モウシコミショ</t>
    </rPh>
    <phoneticPr fontId="1"/>
  </si>
  <si>
    <t>締切は７月１１日(金)です</t>
    <rPh sb="0" eb="1">
      <t>シ</t>
    </rPh>
    <rPh sb="1" eb="2">
      <t>キ</t>
    </rPh>
    <rPh sb="4" eb="5">
      <t>ガツ</t>
    </rPh>
    <rPh sb="7" eb="8">
      <t>ニチ</t>
    </rPh>
    <rPh sb="9" eb="1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</si>
</sst>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_);[Red]\(#,##0\)"/>
    <numFmt numFmtId="179" formatCode="&quot;¥&quot;#,##0_);[Red]\(&quot;¥&quot;#,##0\)"/>
  </numFmts>
  <fonts count="20" x14ac:knownFonts="1">
    <font>
      <sz val="11"/>
      <name val="ＭＳ Ｐゴシック"/>
      <family val="3"/>
      <charset val="128"/>
    </font>
    <font>
      <sz val="6"/>
      <name val="ＭＳ Ｐゴシック"/>
      <family val="3"/>
      <charset val="128"/>
    </font>
    <font>
      <sz val="11"/>
      <name val="ＭＳ ゴシック"/>
      <family val="3"/>
    </font>
    <font>
      <sz val="11"/>
      <name val="ＭＳ ゴシック"/>
      <family val="3"/>
      <charset val="128"/>
    </font>
    <font>
      <u/>
      <sz val="11"/>
      <color theme="10"/>
      <name val="ＭＳ Ｐゴシック"/>
      <family val="3"/>
      <charset val="128"/>
    </font>
    <font>
      <sz val="11"/>
      <name val="BIZ UDゴシック"/>
      <family val="3"/>
      <charset val="128"/>
    </font>
    <font>
      <sz val="18"/>
      <name val="BIZ UDゴシック"/>
      <family val="3"/>
      <charset val="128"/>
    </font>
    <font>
      <sz val="11"/>
      <color indexed="16"/>
      <name val="BIZ UDゴシック"/>
      <family val="3"/>
      <charset val="128"/>
    </font>
    <font>
      <b/>
      <sz val="14"/>
      <color rgb="FFFF0000"/>
      <name val="BIZ UDゴシック"/>
      <family val="3"/>
      <charset val="128"/>
    </font>
    <font>
      <sz val="11"/>
      <color indexed="39"/>
      <name val="BIZ UDゴシック"/>
      <family val="3"/>
      <charset val="128"/>
    </font>
    <font>
      <b/>
      <sz val="11"/>
      <name val="BIZ UDゴシック"/>
      <family val="3"/>
      <charset val="128"/>
    </font>
    <font>
      <sz val="12"/>
      <name val="BIZ UDゴシック"/>
      <family val="3"/>
      <charset val="128"/>
    </font>
    <font>
      <b/>
      <sz val="11"/>
      <color rgb="FFFF0000"/>
      <name val="BIZ UDゴシック"/>
      <family val="3"/>
      <charset val="128"/>
    </font>
    <font>
      <sz val="10"/>
      <name val="BIZ UDゴシック"/>
      <family val="3"/>
      <charset val="128"/>
    </font>
    <font>
      <sz val="14"/>
      <name val="BIZ UDゴシック"/>
      <family val="3"/>
      <charset val="128"/>
    </font>
    <font>
      <b/>
      <sz val="12"/>
      <name val="BIZ UDゴシック"/>
      <family val="3"/>
      <charset val="128"/>
    </font>
    <font>
      <sz val="28"/>
      <name val="BIZ UDゴシック"/>
      <family val="3"/>
      <charset val="128"/>
    </font>
    <font>
      <b/>
      <sz val="11"/>
      <color indexed="10"/>
      <name val="BIZ UDゴシック"/>
      <family val="3"/>
      <charset val="128"/>
    </font>
    <font>
      <b/>
      <u/>
      <sz val="11"/>
      <color rgb="FFFF0000"/>
      <name val="BIZ UDゴシック"/>
      <family val="3"/>
      <charset val="128"/>
    </font>
    <font>
      <b/>
      <sz val="8"/>
      <name val="BIZ UD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2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8080"/>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right/>
      <top/>
      <bottom style="mediumDashDotDot">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3" fillId="0" borderId="0" xfId="0" applyFont="1" applyAlignment="1">
      <alignment horizontal="left" vertical="center"/>
    </xf>
    <xf numFmtId="0" fontId="3" fillId="4" borderId="0" xfId="0" applyFont="1" applyFill="1" applyAlignment="1">
      <alignment horizontal="center" vertical="center"/>
    </xf>
    <xf numFmtId="0" fontId="3" fillId="4" borderId="0" xfId="0" applyFont="1" applyFill="1">
      <alignment vertical="center"/>
    </xf>
    <xf numFmtId="0" fontId="5" fillId="5" borderId="0" xfId="0" applyFont="1" applyFill="1">
      <alignment vertical="center"/>
    </xf>
    <xf numFmtId="0" fontId="6" fillId="5" borderId="0" xfId="0" applyFont="1" applyFill="1">
      <alignment vertical="center"/>
    </xf>
    <xf numFmtId="0" fontId="7" fillId="5" borderId="0" xfId="0" applyFont="1" applyFill="1">
      <alignment vertical="center"/>
    </xf>
    <xf numFmtId="0" fontId="8" fillId="5" borderId="0" xfId="0" applyFont="1" applyFill="1">
      <alignment vertical="center"/>
    </xf>
    <xf numFmtId="49" fontId="5" fillId="5" borderId="0" xfId="0" applyNumberFormat="1" applyFont="1" applyFill="1">
      <alignment vertical="center"/>
    </xf>
    <xf numFmtId="14" fontId="5" fillId="5" borderId="0" xfId="0" applyNumberFormat="1" applyFont="1" applyFill="1" applyAlignment="1">
      <alignment horizontal="left" vertical="center"/>
    </xf>
    <xf numFmtId="0" fontId="5" fillId="0" borderId="0" xfId="0" applyFont="1">
      <alignment vertical="center"/>
    </xf>
    <xf numFmtId="0" fontId="5" fillId="5" borderId="0" xfId="0" applyFont="1" applyFill="1" applyAlignment="1">
      <alignment horizontal="center" vertical="center"/>
    </xf>
    <xf numFmtId="0" fontId="9" fillId="5" borderId="0" xfId="0" applyFont="1" applyFill="1">
      <alignment vertical="center"/>
    </xf>
    <xf numFmtId="14" fontId="5" fillId="5" borderId="0" xfId="0" applyNumberFormat="1" applyFont="1" applyFill="1">
      <alignment vertical="center"/>
    </xf>
    <xf numFmtId="0" fontId="10" fillId="5" borderId="0" xfId="0" applyFont="1" applyFill="1" applyAlignment="1">
      <alignment horizontal="right" vertical="center"/>
    </xf>
    <xf numFmtId="0" fontId="10" fillId="5" borderId="0" xfId="0" applyFont="1" applyFill="1">
      <alignment vertical="center"/>
    </xf>
    <xf numFmtId="49" fontId="5" fillId="0" borderId="0" xfId="0" applyNumberFormat="1" applyFont="1">
      <alignment vertical="center"/>
    </xf>
    <xf numFmtId="0" fontId="11" fillId="0" borderId="0" xfId="0" applyFont="1">
      <alignment vertical="center"/>
    </xf>
    <xf numFmtId="176" fontId="5" fillId="5" borderId="0" xfId="0" applyNumberFormat="1" applyFont="1" applyFill="1">
      <alignment vertical="center"/>
    </xf>
    <xf numFmtId="49" fontId="5" fillId="0" borderId="1" xfId="0" applyNumberFormat="1" applyFont="1" applyBorder="1" applyProtection="1">
      <alignment vertical="center"/>
      <protection locked="0"/>
    </xf>
    <xf numFmtId="176" fontId="10" fillId="5" borderId="0" xfId="0" applyNumberFormat="1" applyFont="1" applyFill="1">
      <alignment vertical="center"/>
    </xf>
    <xf numFmtId="176" fontId="10" fillId="5" borderId="0" xfId="0" applyNumberFormat="1" applyFont="1" applyFill="1" applyAlignment="1">
      <alignment vertical="top"/>
    </xf>
    <xf numFmtId="0" fontId="10" fillId="2" borderId="3" xfId="0" applyFont="1" applyFill="1" applyBorder="1" applyAlignment="1">
      <alignment horizontal="center" vertical="center" wrapText="1"/>
    </xf>
    <xf numFmtId="0" fontId="10" fillId="4" borderId="1" xfId="0" applyFont="1" applyFill="1" applyBorder="1" applyAlignment="1">
      <alignment horizontal="center" vertical="center"/>
    </xf>
    <xf numFmtId="49" fontId="10" fillId="2" borderId="7" xfId="0" applyNumberFormat="1" applyFont="1" applyFill="1" applyBorder="1" applyAlignment="1">
      <alignment horizontal="center" vertical="center" wrapText="1"/>
    </xf>
    <xf numFmtId="0" fontId="13" fillId="7" borderId="19"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3" fillId="7" borderId="0" xfId="0" applyFont="1" applyFill="1" applyAlignment="1">
      <alignment horizontal="center" vertical="center"/>
    </xf>
    <xf numFmtId="0" fontId="13" fillId="7" borderId="13"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17" xfId="0" applyFont="1" applyFill="1" applyBorder="1" applyAlignment="1">
      <alignment horizontal="center" vertical="center"/>
    </xf>
    <xf numFmtId="49" fontId="13" fillId="7" borderId="14" xfId="0" applyNumberFormat="1" applyFont="1" applyFill="1" applyBorder="1" applyAlignment="1">
      <alignment horizontal="center" vertical="center"/>
    </xf>
    <xf numFmtId="49" fontId="13" fillId="7" borderId="21" xfId="0" applyNumberFormat="1" applyFont="1" applyFill="1" applyBorder="1" applyAlignment="1">
      <alignment horizontal="center" vertical="center"/>
    </xf>
    <xf numFmtId="0" fontId="13" fillId="7" borderId="6" xfId="0" applyFont="1" applyFill="1" applyBorder="1" applyAlignment="1">
      <alignment horizontal="center" vertical="center"/>
    </xf>
    <xf numFmtId="0" fontId="11" fillId="0" borderId="3"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5" fillId="0" borderId="0" xfId="0" applyFont="1" applyAlignment="1"/>
    <xf numFmtId="0" fontId="5" fillId="0" borderId="0" xfId="0" applyFont="1" applyAlignment="1">
      <alignment horizontal="center"/>
    </xf>
    <xf numFmtId="49" fontId="5" fillId="0" borderId="0" xfId="0" applyNumberFormat="1" applyFont="1" applyAlignment="1"/>
    <xf numFmtId="176" fontId="5" fillId="0" borderId="0" xfId="0" applyNumberFormat="1" applyFont="1" applyAlignment="1"/>
    <xf numFmtId="0" fontId="13"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176" fontId="11" fillId="0" borderId="0" xfId="0" applyNumberFormat="1" applyFont="1" applyAlignment="1">
      <alignment horizontal="center"/>
    </xf>
    <xf numFmtId="0" fontId="5" fillId="0" borderId="23" xfId="0" applyFont="1" applyBorder="1">
      <alignment vertical="center"/>
    </xf>
    <xf numFmtId="0" fontId="5" fillId="0" borderId="23" xfId="0" applyFont="1" applyBorder="1" applyAlignment="1">
      <alignment horizontal="center" vertical="center"/>
    </xf>
    <xf numFmtId="49" fontId="5" fillId="0" borderId="23" xfId="0" applyNumberFormat="1" applyFont="1" applyBorder="1">
      <alignment vertical="center"/>
    </xf>
    <xf numFmtId="176" fontId="5" fillId="0" borderId="23" xfId="0" applyNumberFormat="1" applyFont="1" applyBorder="1">
      <alignment vertical="center"/>
    </xf>
    <xf numFmtId="0" fontId="11" fillId="0" borderId="0" xfId="0" applyFont="1" applyAlignment="1">
      <alignment horizontal="left" vertical="center"/>
    </xf>
    <xf numFmtId="49" fontId="11" fillId="0" borderId="0" xfId="0" applyNumberFormat="1" applyFont="1" applyAlignment="1">
      <alignment horizontal="center" vertical="center"/>
    </xf>
    <xf numFmtId="176" fontId="11" fillId="0" borderId="0" xfId="0" applyNumberFormat="1" applyFont="1" applyAlignment="1">
      <alignment horizontal="center" vertical="center"/>
    </xf>
    <xf numFmtId="0" fontId="5" fillId="0" borderId="0" xfId="0" applyFont="1" applyAlignment="1">
      <alignment horizontal="center" vertical="center"/>
    </xf>
    <xf numFmtId="176" fontId="5" fillId="0" borderId="0" xfId="0" applyNumberFormat="1" applyFont="1">
      <alignment vertical="center"/>
    </xf>
    <xf numFmtId="0" fontId="16" fillId="5" borderId="0" xfId="0" applyFont="1" applyFill="1">
      <alignment vertical="center"/>
    </xf>
    <xf numFmtId="176" fontId="17" fillId="5" borderId="0" xfId="0" applyNumberFormat="1" applyFont="1" applyFill="1">
      <alignment vertical="center"/>
    </xf>
    <xf numFmtId="0" fontId="17" fillId="5" borderId="0" xfId="0" applyFont="1" applyFill="1">
      <alignment vertical="center"/>
    </xf>
    <xf numFmtId="0" fontId="13" fillId="0" borderId="0" xfId="0" applyFont="1" applyAlignment="1">
      <alignment horizontal="left" vertical="center"/>
    </xf>
    <xf numFmtId="0" fontId="11" fillId="5" borderId="0" xfId="0" applyFont="1" applyFill="1" applyAlignment="1">
      <alignment horizontal="left" vertical="center"/>
    </xf>
    <xf numFmtId="0" fontId="13" fillId="5" borderId="0" xfId="0" applyFont="1" applyFill="1" applyAlignment="1">
      <alignment horizontal="left" vertical="center"/>
    </xf>
    <xf numFmtId="49" fontId="11" fillId="5" borderId="0" xfId="0" applyNumberFormat="1" applyFont="1" applyFill="1" applyAlignment="1">
      <alignment horizontal="center" vertical="center"/>
    </xf>
    <xf numFmtId="176" fontId="11" fillId="5" borderId="0" xfId="0" applyNumberFormat="1" applyFont="1" applyFill="1" applyAlignment="1">
      <alignment horizontal="center" vertical="center"/>
    </xf>
    <xf numFmtId="179" fontId="12" fillId="0" borderId="0" xfId="0" applyNumberFormat="1" applyFont="1" applyAlignment="1">
      <alignment vertical="top" wrapText="1"/>
    </xf>
    <xf numFmtId="0" fontId="10" fillId="0" borderId="12" xfId="0" applyFont="1" applyBorder="1">
      <alignment vertical="center"/>
    </xf>
    <xf numFmtId="0" fontId="10" fillId="0" borderId="12" xfId="0" applyFont="1" applyBorder="1" applyAlignment="1"/>
    <xf numFmtId="0" fontId="5" fillId="0" borderId="0" xfId="0" applyFont="1" applyAlignment="1">
      <alignment vertical="center" shrinkToFit="1"/>
    </xf>
    <xf numFmtId="0" fontId="5" fillId="8" borderId="1" xfId="0" applyFont="1" applyFill="1" applyBorder="1" applyAlignment="1">
      <alignment vertical="center" shrinkToFit="1"/>
    </xf>
    <xf numFmtId="0" fontId="11" fillId="0" borderId="1" xfId="0" applyFont="1" applyBorder="1" applyAlignment="1" applyProtection="1">
      <alignment horizontal="center" vertical="center" shrinkToFit="1"/>
      <protection locked="0"/>
    </xf>
    <xf numFmtId="0" fontId="11" fillId="0" borderId="1" xfId="0" applyFont="1" applyBorder="1" applyAlignment="1">
      <alignment horizontal="center" vertical="center" shrinkToFit="1"/>
    </xf>
    <xf numFmtId="0" fontId="14" fillId="0" borderId="1" xfId="0" applyFont="1" applyBorder="1" applyAlignment="1">
      <alignment horizontal="center" vertical="center" shrinkToFit="1"/>
    </xf>
    <xf numFmtId="49" fontId="11" fillId="0" borderId="7" xfId="0" applyNumberFormat="1" applyFont="1" applyBorder="1" applyAlignment="1" applyProtection="1">
      <alignment horizontal="center" vertical="center" shrinkToFit="1"/>
      <protection locked="0"/>
    </xf>
    <xf numFmtId="49" fontId="11" fillId="0" borderId="15" xfId="0" applyNumberFormat="1"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3" borderId="1" xfId="0" applyFont="1" applyFill="1" applyBorder="1" applyAlignment="1">
      <alignment vertical="center" shrinkToFit="1"/>
    </xf>
    <xf numFmtId="0" fontId="5" fillId="0" borderId="1" xfId="0" applyFont="1" applyBorder="1" applyAlignment="1">
      <alignment horizontal="center" vertical="center" shrinkToFit="1"/>
    </xf>
    <xf numFmtId="0" fontId="10" fillId="4" borderId="2" xfId="0" applyFont="1" applyFill="1" applyBorder="1" applyAlignment="1">
      <alignment horizontal="center" vertical="center" shrinkToFit="1"/>
    </xf>
    <xf numFmtId="0" fontId="5" fillId="0" borderId="0" xfId="0" applyFont="1" applyAlignment="1">
      <alignment horizontal="right" vertical="center" shrinkToFit="1"/>
    </xf>
    <xf numFmtId="0" fontId="5" fillId="0" borderId="0" xfId="0" applyFont="1" applyAlignment="1">
      <alignment horizontal="center" vertical="center" shrinkToFit="1"/>
    </xf>
    <xf numFmtId="0" fontId="3" fillId="9" borderId="0" xfId="0" applyFont="1" applyFill="1" applyAlignment="1">
      <alignment horizontal="center" vertical="center"/>
    </xf>
    <xf numFmtId="0" fontId="13" fillId="0" borderId="0" xfId="0" applyFont="1">
      <alignment vertical="center"/>
    </xf>
    <xf numFmtId="0" fontId="13" fillId="0" borderId="0" xfId="0" applyFont="1" applyAlignment="1">
      <alignment horizontal="right" vertical="center"/>
    </xf>
    <xf numFmtId="49" fontId="10" fillId="2" borderId="15" xfId="0" applyNumberFormat="1" applyFont="1" applyFill="1" applyBorder="1" applyAlignment="1">
      <alignment horizontal="center" vertical="center" wrapText="1"/>
    </xf>
    <xf numFmtId="49" fontId="13" fillId="7" borderId="27" xfId="0" applyNumberFormat="1" applyFont="1" applyFill="1" applyBorder="1" applyAlignment="1">
      <alignment horizontal="center" vertical="center"/>
    </xf>
    <xf numFmtId="49" fontId="13" fillId="7" borderId="28" xfId="0" applyNumberFormat="1" applyFont="1" applyFill="1" applyBorder="1" applyAlignment="1">
      <alignment horizontal="center" vertical="center"/>
    </xf>
    <xf numFmtId="0" fontId="5" fillId="0" borderId="4" xfId="0" applyFont="1" applyBorder="1" applyAlignment="1" applyProtection="1">
      <alignment vertical="center" shrinkToFit="1"/>
      <protection locked="0"/>
    </xf>
    <xf numFmtId="0" fontId="10" fillId="4" borderId="2" xfId="0" applyFont="1" applyFill="1" applyBorder="1" applyAlignment="1">
      <alignment horizontal="center" vertical="center"/>
    </xf>
    <xf numFmtId="0" fontId="5" fillId="4" borderId="0" xfId="0" applyFont="1" applyFill="1" applyAlignment="1">
      <alignment horizontal="left" vertical="center" shrinkToFit="1"/>
    </xf>
    <xf numFmtId="14" fontId="5" fillId="4" borderId="0" xfId="0" applyNumberFormat="1" applyFont="1" applyFill="1" applyAlignment="1">
      <alignment horizontal="right" vertical="center" shrinkToFit="1"/>
    </xf>
    <xf numFmtId="0" fontId="12" fillId="5" borderId="0" xfId="0" applyFont="1" applyFill="1" applyAlignment="1">
      <alignment horizontal="left" vertical="center" wrapText="1"/>
    </xf>
    <xf numFmtId="0" fontId="12" fillId="5" borderId="12" xfId="0" applyFont="1" applyFill="1" applyBorder="1" applyAlignment="1">
      <alignment horizontal="left" vertical="center" wrapText="1"/>
    </xf>
    <xf numFmtId="176" fontId="15" fillId="4" borderId="26" xfId="0" applyNumberFormat="1" applyFont="1" applyFill="1" applyBorder="1" applyAlignment="1">
      <alignment horizontal="center" vertical="center" shrinkToFit="1"/>
    </xf>
    <xf numFmtId="176" fontId="15" fillId="4" borderId="33" xfId="0" applyNumberFormat="1" applyFont="1" applyFill="1" applyBorder="1" applyAlignment="1">
      <alignment horizontal="center" vertical="center" shrinkToFit="1"/>
    </xf>
    <xf numFmtId="176" fontId="15" fillId="4" borderId="34" xfId="0" applyNumberFormat="1" applyFont="1" applyFill="1" applyBorder="1" applyAlignment="1">
      <alignment horizontal="center" vertical="center" shrinkToFit="1"/>
    </xf>
    <xf numFmtId="176" fontId="15" fillId="4" borderId="35" xfId="0" applyNumberFormat="1" applyFont="1" applyFill="1" applyBorder="1" applyAlignment="1">
      <alignment horizontal="center" vertical="center" shrinkToFit="1"/>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78" fontId="8" fillId="4" borderId="24" xfId="0" applyNumberFormat="1" applyFont="1" applyFill="1" applyBorder="1" applyAlignment="1" applyProtection="1">
      <alignment horizontal="right" vertical="center"/>
      <protection locked="0"/>
    </xf>
    <xf numFmtId="178" fontId="8" fillId="4" borderId="25" xfId="0" applyNumberFormat="1" applyFont="1" applyFill="1" applyBorder="1" applyAlignment="1" applyProtection="1">
      <alignment horizontal="right" vertical="center"/>
      <protection locked="0"/>
    </xf>
    <xf numFmtId="0" fontId="5" fillId="0" borderId="6" xfId="0" applyFont="1" applyBorder="1" applyAlignment="1" applyProtection="1">
      <alignment horizontal="left" vertical="center"/>
      <protection locked="0"/>
    </xf>
    <xf numFmtId="14" fontId="13" fillId="7" borderId="8" xfId="0" applyNumberFormat="1" applyFont="1" applyFill="1" applyBorder="1" applyAlignment="1">
      <alignment horizontal="center" vertical="center"/>
    </xf>
    <xf numFmtId="0" fontId="13" fillId="7" borderId="11" xfId="0" applyFont="1" applyFill="1" applyBorder="1" applyAlignment="1">
      <alignment horizontal="center" vertical="center"/>
    </xf>
    <xf numFmtId="0" fontId="13" fillId="7" borderId="8" xfId="0" applyFont="1" applyFill="1" applyBorder="1" applyAlignment="1">
      <alignment horizontal="center" vertical="center"/>
    </xf>
    <xf numFmtId="14" fontId="13" fillId="7" borderId="19" xfId="0" applyNumberFormat="1" applyFont="1" applyFill="1" applyBorder="1" applyAlignment="1">
      <alignment horizontal="center" vertical="center"/>
    </xf>
    <xf numFmtId="14" fontId="13" fillId="7" borderId="20" xfId="0" applyNumberFormat="1" applyFont="1" applyFill="1" applyBorder="1" applyAlignment="1">
      <alignment horizontal="center" vertical="center"/>
    </xf>
    <xf numFmtId="0" fontId="13" fillId="7" borderId="19" xfId="0" applyFont="1" applyFill="1" applyBorder="1" applyAlignment="1">
      <alignment horizontal="left" vertical="center"/>
    </xf>
    <xf numFmtId="0" fontId="13" fillId="7" borderId="20" xfId="0" applyFont="1" applyFill="1" applyBorder="1" applyAlignment="1">
      <alignment horizontal="left" vertical="center"/>
    </xf>
    <xf numFmtId="0" fontId="13" fillId="7"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19" xfId="0" applyFont="1" applyFill="1" applyBorder="1" applyAlignment="1">
      <alignment horizontal="left" vertical="center" shrinkToFit="1"/>
    </xf>
    <xf numFmtId="0" fontId="13" fillId="7" borderId="0" xfId="0" applyFont="1" applyFill="1" applyAlignment="1">
      <alignment horizontal="left" vertical="center" shrinkToFit="1"/>
    </xf>
    <xf numFmtId="0" fontId="13" fillId="7" borderId="20" xfId="0" applyFont="1" applyFill="1" applyBorder="1" applyAlignment="1">
      <alignment horizontal="left" vertical="center" shrinkToFit="1"/>
    </xf>
    <xf numFmtId="0" fontId="13" fillId="7" borderId="19" xfId="0" applyFont="1" applyFill="1" applyBorder="1" applyAlignment="1">
      <alignment vertical="center" shrinkToFit="1"/>
    </xf>
    <xf numFmtId="0" fontId="13" fillId="7" borderId="0" xfId="0" applyFont="1" applyFill="1" applyAlignment="1">
      <alignment vertical="center" shrinkToFit="1"/>
    </xf>
    <xf numFmtId="0" fontId="13" fillId="7" borderId="20" xfId="0" applyFont="1" applyFill="1" applyBorder="1" applyAlignment="1">
      <alignment vertical="center" shrinkToFit="1"/>
    </xf>
    <xf numFmtId="0" fontId="10" fillId="4" borderId="1" xfId="0" applyFont="1" applyFill="1" applyBorder="1" applyAlignment="1">
      <alignment horizontal="center" vertical="center"/>
    </xf>
    <xf numFmtId="0" fontId="13" fillId="7" borderId="13" xfId="0" applyFont="1" applyFill="1" applyBorder="1" applyAlignment="1">
      <alignment horizontal="left" vertical="center" shrinkToFit="1"/>
    </xf>
    <xf numFmtId="0" fontId="13" fillId="7" borderId="22" xfId="0" applyFont="1" applyFill="1" applyBorder="1" applyAlignment="1">
      <alignment horizontal="left" vertical="center" shrinkToFit="1"/>
    </xf>
    <xf numFmtId="0" fontId="12" fillId="0" borderId="0" xfId="0" applyFont="1" applyAlignment="1">
      <alignment horizontal="left" vertical="center" wrapText="1"/>
    </xf>
    <xf numFmtId="0" fontId="10" fillId="4" borderId="18" xfId="0" applyFont="1" applyFill="1" applyBorder="1" applyAlignment="1">
      <alignment horizontal="center" vertical="center"/>
    </xf>
    <xf numFmtId="0" fontId="10" fillId="4" borderId="11" xfId="0" applyFont="1" applyFill="1" applyBorder="1" applyAlignment="1">
      <alignment horizontal="center" vertical="center"/>
    </xf>
    <xf numFmtId="176" fontId="10" fillId="2" borderId="24" xfId="0" applyNumberFormat="1" applyFont="1" applyFill="1" applyBorder="1" applyAlignment="1">
      <alignment horizontal="center" vertical="center" wrapText="1"/>
    </xf>
    <xf numFmtId="176" fontId="10" fillId="2" borderId="25" xfId="0" applyNumberFormat="1" applyFont="1" applyFill="1" applyBorder="1" applyAlignment="1">
      <alignment horizontal="center" vertical="center" wrapText="1"/>
    </xf>
    <xf numFmtId="176" fontId="10" fillId="2" borderId="36" xfId="0" applyNumberFormat="1" applyFont="1" applyFill="1" applyBorder="1" applyAlignment="1">
      <alignment horizontal="center" vertical="center" wrapText="1"/>
    </xf>
    <xf numFmtId="176" fontId="10" fillId="2" borderId="37" xfId="0" applyNumberFormat="1" applyFont="1" applyFill="1" applyBorder="1" applyAlignment="1">
      <alignment horizontal="center" vertical="center" wrapText="1"/>
    </xf>
    <xf numFmtId="176" fontId="13" fillId="7" borderId="29" xfId="0" applyNumberFormat="1" applyFont="1" applyFill="1" applyBorder="1" applyAlignment="1">
      <alignment horizontal="center" vertical="center"/>
    </xf>
    <xf numFmtId="176" fontId="13" fillId="7" borderId="30" xfId="0" applyNumberFormat="1" applyFont="1" applyFill="1" applyBorder="1" applyAlignment="1">
      <alignment horizontal="center" vertical="center"/>
    </xf>
    <xf numFmtId="176" fontId="13" fillId="7" borderId="31" xfId="0" applyNumberFormat="1" applyFont="1" applyFill="1" applyBorder="1" applyAlignment="1">
      <alignment horizontal="center" vertical="center"/>
    </xf>
    <xf numFmtId="176" fontId="13" fillId="7" borderId="32" xfId="0" applyNumberFormat="1" applyFont="1" applyFill="1" applyBorder="1" applyAlignment="1">
      <alignment horizontal="center" vertical="center"/>
    </xf>
    <xf numFmtId="0" fontId="5" fillId="8" borderId="1" xfId="0" applyFont="1" applyFill="1" applyBorder="1" applyAlignment="1">
      <alignment horizontal="center" vertical="center" shrinkToFit="1"/>
    </xf>
    <xf numFmtId="0" fontId="5" fillId="6" borderId="1" xfId="0" applyFont="1" applyFill="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10" fillId="4" borderId="3" xfId="0" applyFont="1" applyFill="1" applyBorder="1" applyAlignment="1">
      <alignment horizontal="center" vertical="center"/>
    </xf>
    <xf numFmtId="0" fontId="11" fillId="0" borderId="1" xfId="0" applyFont="1" applyBorder="1" applyAlignment="1" applyProtection="1">
      <alignment horizontal="left" vertical="center" shrinkToFit="1"/>
      <protection locked="0"/>
    </xf>
    <xf numFmtId="14" fontId="11" fillId="0" borderId="3" xfId="0" applyNumberFormat="1" applyFont="1" applyBorder="1" applyAlignment="1" applyProtection="1">
      <alignment horizontal="center" vertical="center" shrinkToFit="1"/>
      <protection locked="0"/>
    </xf>
    <xf numFmtId="14" fontId="11" fillId="0" borderId="4" xfId="0" applyNumberFormat="1" applyFont="1" applyBorder="1" applyAlignment="1" applyProtection="1">
      <alignment horizontal="center" vertical="center" shrinkToFit="1"/>
      <protection locked="0"/>
    </xf>
    <xf numFmtId="0" fontId="11" fillId="7" borderId="1" xfId="0" applyFont="1" applyFill="1" applyBorder="1" applyAlignment="1" applyProtection="1">
      <alignment horizontal="center" vertical="center" shrinkToFit="1"/>
      <protection locked="0"/>
    </xf>
    <xf numFmtId="0" fontId="13" fillId="7" borderId="0" xfId="0" applyFont="1" applyFill="1" applyAlignment="1">
      <alignment horizontal="center" vertical="center"/>
    </xf>
    <xf numFmtId="0" fontId="5" fillId="7" borderId="13" xfId="0" applyFont="1" applyFill="1" applyBorder="1" applyAlignment="1">
      <alignment horizontal="center" vertical="center"/>
    </xf>
    <xf numFmtId="0" fontId="5" fillId="7" borderId="22" xfId="0" applyFont="1" applyFill="1" applyBorder="1" applyAlignment="1">
      <alignment horizontal="center" vertical="center"/>
    </xf>
    <xf numFmtId="0" fontId="13" fillId="7" borderId="19" xfId="0" applyFont="1" applyFill="1" applyBorder="1">
      <alignment vertical="center"/>
    </xf>
    <xf numFmtId="0" fontId="13" fillId="7" borderId="20" xfId="0" applyFont="1" applyFill="1" applyBorder="1">
      <alignment vertical="center"/>
    </xf>
    <xf numFmtId="0" fontId="13" fillId="7" borderId="13" xfId="0" applyFont="1" applyFill="1" applyBorder="1" applyAlignment="1">
      <alignment horizontal="lef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shrinkToFit="1"/>
      <protection locked="0"/>
    </xf>
    <xf numFmtId="178" fontId="10" fillId="0" borderId="16" xfId="0" applyNumberFormat="1" applyFont="1" applyBorder="1" applyAlignment="1">
      <alignment horizontal="right" vertical="center"/>
    </xf>
    <xf numFmtId="178" fontId="10" fillId="0" borderId="5" xfId="0" applyNumberFormat="1" applyFont="1" applyBorder="1" applyAlignment="1">
      <alignment horizontal="right" vertical="center"/>
    </xf>
    <xf numFmtId="0" fontId="10" fillId="5" borderId="19" xfId="0" applyFont="1" applyFill="1" applyBorder="1" applyAlignment="1">
      <alignment horizontal="right" vertical="center"/>
    </xf>
    <xf numFmtId="0" fontId="10" fillId="5" borderId="0" xfId="0" applyFont="1" applyFill="1" applyAlignment="1">
      <alignment horizontal="right" vertical="center"/>
    </xf>
    <xf numFmtId="0" fontId="5" fillId="0" borderId="4" xfId="0" applyFont="1" applyBorder="1" applyAlignment="1" applyProtection="1">
      <alignment horizontal="center" vertical="center" shrinkToFit="1"/>
      <protection locked="0"/>
    </xf>
    <xf numFmtId="0" fontId="4" fillId="5" borderId="0" xfId="1" applyFill="1" applyAlignment="1" applyProtection="1">
      <alignment horizontal="left" vertical="center"/>
      <protection locked="0"/>
    </xf>
    <xf numFmtId="0" fontId="4" fillId="0" borderId="0" xfId="1" applyFont="1" applyAlignment="1" applyProtection="1">
      <alignment vertical="center"/>
      <protection locked="0"/>
    </xf>
    <xf numFmtId="0" fontId="5" fillId="0" borderId="0" xfId="0" applyFont="1" applyAlignment="1">
      <alignment vertical="center"/>
    </xf>
    <xf numFmtId="0" fontId="4" fillId="0" borderId="0" xfId="1" applyAlignment="1" applyProtection="1">
      <alignment vertical="center"/>
      <protection locked="0"/>
    </xf>
    <xf numFmtId="0" fontId="4" fillId="0" borderId="0" xfId="1" applyAlignment="1" applyProtection="1">
      <alignment horizontal="left" vertical="center"/>
      <protection locked="0"/>
    </xf>
    <xf numFmtId="49" fontId="5" fillId="0" borderId="0" xfId="0" applyNumberFormat="1" applyFont="1" applyAlignment="1">
      <alignment vertical="center"/>
    </xf>
    <xf numFmtId="176" fontId="5" fillId="0" borderId="0" xfId="0" applyNumberFormat="1" applyFont="1" applyAlignment="1">
      <alignment vertical="center"/>
    </xf>
  </cellXfs>
  <cellStyles count="2">
    <cellStyle name="ハイパーリンク" xfId="1" builtinId="8"/>
    <cellStyle name="標準" xfId="0" builtinId="0"/>
  </cellStyles>
  <dxfs count="280">
    <dxf>
      <fill>
        <patternFill>
          <bgColor rgb="FFFFC000"/>
        </patternFill>
      </fill>
    </dxf>
    <dxf>
      <fill>
        <patternFill>
          <bgColor rgb="FFFFFF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solid">
          <bgColor rgb="FFFFFF00"/>
        </patternFill>
      </fill>
    </dxf>
    <dxf>
      <fill>
        <patternFill>
          <bgColor rgb="FFFFC000"/>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ill>
        <patternFill>
          <bgColor rgb="FF92D050"/>
        </patternFill>
      </fill>
    </dxf>
    <dxf>
      <fill>
        <patternFill>
          <bgColor rgb="FFFF99FF"/>
        </patternFill>
      </fill>
    </dxf>
    <dxf>
      <font>
        <b val="0"/>
        <strike val="0"/>
        <outline val="0"/>
        <shadow val="0"/>
        <u val="none"/>
        <vertAlign val="baseline"/>
        <sz val="11"/>
        <name val="BIZ UDゴシック"/>
        <family val="3"/>
        <charset val="128"/>
        <scheme val="none"/>
      </font>
      <alignment horizontal="center" vertical="center" textRotation="0" wrapText="0" indent="0" justifyLastLine="0" shrinkToFit="0" readingOrder="0"/>
      <protection locked="1" hidden="0"/>
    </dxf>
    <dxf>
      <font>
        <b val="0"/>
        <strike val="0"/>
        <outline val="0"/>
        <shadow val="0"/>
        <u val="none"/>
        <vertAlign val="baseline"/>
        <sz val="11"/>
        <name val="BIZ UDゴシック"/>
        <family val="3"/>
        <charset val="128"/>
        <scheme val="none"/>
      </font>
      <alignment horizontal="center" vertical="center" textRotation="0" wrapText="0" indent="0" justifyLastLine="0" shrinkToFit="0" readingOrder="0"/>
      <protection locked="1" hidden="0"/>
    </dxf>
    <dxf>
      <font>
        <b val="0"/>
        <strike val="0"/>
        <outline val="0"/>
        <shadow val="0"/>
        <u val="none"/>
        <vertAlign val="baseline"/>
        <sz val="11"/>
        <name val="BIZ UDゴシック"/>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BIZ UDゴシック"/>
        <family val="3"/>
        <charset val="128"/>
        <scheme val="none"/>
      </font>
      <alignment horizontal="center" vertical="center" textRotation="0" wrapText="0" indent="0" justifyLastLine="0" shrinkToFit="0" readingOrder="0"/>
      <protection locked="1" hidden="0"/>
    </dxf>
  </dxfs>
  <tableStyles count="0" defaultTableStyle="TableStyleMedium9" defaultPivotStyle="PivotStyleLight16"/>
  <colors>
    <mruColors>
      <color rgb="FFFF8080"/>
      <color rgb="FFFF99FF"/>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リスト2" displayName="リスト2" ref="D168:E170" totalsRowShown="0" headerRowDxfId="279" dataDxfId="278">
  <tableColumns count="2">
    <tableColumn id="1" xr3:uid="{00000000-0010-0000-0000-000001000000}" name="男" dataDxfId="277"/>
    <tableColumn id="2" xr3:uid="{00000000-0010-0000-0000-000002000000}" name="高校生" dataDxfId="276"/>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2"/>
  <sheetViews>
    <sheetView tabSelected="1" zoomScale="60" zoomScaleNormal="60" zoomScaleSheetLayoutView="80" workbookViewId="0">
      <selection activeCell="D4" sqref="D4:F4"/>
    </sheetView>
  </sheetViews>
  <sheetFormatPr defaultColWidth="8.88671875" defaultRowHeight="12.6" x14ac:dyDescent="0.2"/>
  <cols>
    <col min="1" max="1" width="3.77734375" style="14" customWidth="1"/>
    <col min="2" max="3" width="10.77734375" style="14" customWidth="1"/>
    <col min="4" max="6" width="10.77734375" style="56" customWidth="1"/>
    <col min="7" max="10" width="10.77734375" style="14" customWidth="1"/>
    <col min="11" max="11" width="10.77734375" style="20" customWidth="1"/>
    <col min="12" max="13" width="10.77734375" style="14" customWidth="1"/>
    <col min="14" max="14" width="10.77734375" style="20" customWidth="1"/>
    <col min="15" max="15" width="10.77734375" style="57" customWidth="1"/>
    <col min="16" max="20" width="10.77734375" style="14" customWidth="1"/>
    <col min="21" max="21" width="20.109375" style="14" customWidth="1"/>
    <col min="22" max="37" width="10.77734375" style="14" customWidth="1"/>
    <col min="38" max="39" width="3.44140625" style="14" bestFit="1" customWidth="1"/>
    <col min="40" max="40" width="5.44140625" style="14" bestFit="1" customWidth="1"/>
    <col min="41" max="41" width="9.77734375" style="14" customWidth="1"/>
    <col min="42" max="16384" width="8.88671875" style="14"/>
  </cols>
  <sheetData>
    <row r="1" spans="1:40" ht="27" customHeight="1" x14ac:dyDescent="0.2">
      <c r="A1" s="8"/>
      <c r="B1" s="9" t="s">
        <v>142</v>
      </c>
      <c r="C1" s="8"/>
      <c r="D1" s="10"/>
      <c r="E1" s="11"/>
      <c r="F1" s="11"/>
      <c r="G1" s="11"/>
      <c r="H1" s="8"/>
      <c r="I1" s="8"/>
      <c r="J1" s="8"/>
      <c r="K1" s="12"/>
      <c r="L1" s="13"/>
      <c r="M1" s="13"/>
      <c r="N1" s="12"/>
      <c r="O1" s="12"/>
      <c r="P1" s="8"/>
      <c r="Q1" s="8"/>
      <c r="R1" s="8"/>
      <c r="S1" s="8"/>
      <c r="T1" s="90" t="s">
        <v>56</v>
      </c>
    </row>
    <row r="2" spans="1:40" ht="21" customHeight="1" thickBot="1" x14ac:dyDescent="0.25">
      <c r="A2" s="8"/>
      <c r="B2" s="9"/>
      <c r="C2" s="11" t="s">
        <v>143</v>
      </c>
      <c r="D2" s="11"/>
      <c r="E2" s="15"/>
      <c r="F2" s="16"/>
      <c r="G2" s="16"/>
      <c r="H2" s="8"/>
      <c r="I2" s="8"/>
      <c r="J2" s="8"/>
      <c r="K2" s="12"/>
      <c r="L2" s="8"/>
      <c r="M2" s="8"/>
      <c r="N2" s="17"/>
      <c r="O2" s="17"/>
      <c r="P2" s="8"/>
      <c r="Q2" s="8"/>
      <c r="R2" s="8"/>
      <c r="S2" s="8"/>
      <c r="T2" s="91">
        <v>46022</v>
      </c>
    </row>
    <row r="3" spans="1:40" ht="21" customHeight="1" thickBot="1" x14ac:dyDescent="0.25">
      <c r="A3" s="8"/>
      <c r="B3" s="8"/>
      <c r="C3" s="18" t="s">
        <v>61</v>
      </c>
      <c r="D3" s="102">
        <f>K3+N3</f>
        <v>0</v>
      </c>
      <c r="E3" s="103"/>
      <c r="F3" s="19" t="s">
        <v>12</v>
      </c>
      <c r="G3" s="8"/>
      <c r="H3" s="8"/>
      <c r="I3" s="8"/>
      <c r="J3" s="18" t="s">
        <v>62</v>
      </c>
      <c r="K3" s="170">
        <f>SUM(S16:T95)</f>
        <v>0</v>
      </c>
      <c r="L3" s="171"/>
      <c r="M3" s="18" t="s">
        <v>63</v>
      </c>
      <c r="N3" s="170">
        <f>SUM(T106:T165)</f>
        <v>0</v>
      </c>
      <c r="O3" s="171"/>
      <c r="P3" s="8"/>
      <c r="Q3" s="8"/>
      <c r="R3" s="8"/>
      <c r="S3" s="8"/>
      <c r="U3" s="20"/>
      <c r="V3" s="83"/>
      <c r="W3" s="84" t="s">
        <v>105</v>
      </c>
      <c r="X3" s="21" t="s">
        <v>58</v>
      </c>
    </row>
    <row r="4" spans="1:40" ht="21" customHeight="1" x14ac:dyDescent="0.2">
      <c r="A4" s="8"/>
      <c r="B4" s="8"/>
      <c r="C4" s="18" t="s">
        <v>26</v>
      </c>
      <c r="D4" s="98"/>
      <c r="E4" s="98"/>
      <c r="F4" s="98"/>
      <c r="G4" s="8"/>
      <c r="H4" s="8"/>
      <c r="I4" s="8"/>
      <c r="J4" s="8"/>
      <c r="K4" s="12"/>
      <c r="L4" s="8"/>
      <c r="M4" s="8"/>
      <c r="N4" s="12"/>
      <c r="O4" s="22"/>
      <c r="P4" s="16"/>
      <c r="Q4" s="16"/>
      <c r="R4" s="8"/>
      <c r="S4" s="8"/>
      <c r="U4" s="20"/>
      <c r="V4" s="83"/>
      <c r="W4" s="84"/>
      <c r="X4" s="21" t="s">
        <v>59</v>
      </c>
    </row>
    <row r="5" spans="1:40" ht="21" customHeight="1" x14ac:dyDescent="0.2">
      <c r="A5" s="8"/>
      <c r="B5" s="8"/>
      <c r="C5" s="18" t="s">
        <v>27</v>
      </c>
      <c r="D5" s="104"/>
      <c r="E5" s="104"/>
      <c r="F5" s="98"/>
      <c r="G5" s="8"/>
      <c r="H5" s="8"/>
      <c r="I5" s="8"/>
      <c r="J5" s="8"/>
      <c r="K5" s="12"/>
      <c r="L5" s="8"/>
      <c r="M5" s="8"/>
      <c r="N5" s="12"/>
      <c r="O5" s="22"/>
      <c r="P5" s="16"/>
      <c r="Q5" s="16"/>
      <c r="R5" s="8"/>
      <c r="S5" s="8"/>
      <c r="U5" s="20"/>
      <c r="V5" s="83"/>
      <c r="W5" s="84"/>
    </row>
    <row r="6" spans="1:40" ht="21" customHeight="1" x14ac:dyDescent="0.2">
      <c r="A6" s="8"/>
      <c r="B6" s="8"/>
      <c r="C6" s="18" t="s">
        <v>28</v>
      </c>
      <c r="D6" s="99"/>
      <c r="E6" s="100"/>
      <c r="F6" s="101"/>
      <c r="G6" s="19" t="s">
        <v>24</v>
      </c>
      <c r="H6" s="8"/>
      <c r="I6" s="8"/>
      <c r="J6" s="8"/>
      <c r="K6" s="12"/>
      <c r="L6" s="8"/>
      <c r="M6" s="8"/>
      <c r="N6" s="12"/>
      <c r="O6" s="22"/>
      <c r="P6" s="8"/>
      <c r="Q6" s="16"/>
      <c r="R6" s="8"/>
      <c r="S6" s="8"/>
      <c r="U6" s="20"/>
      <c r="V6" s="83"/>
      <c r="W6" s="84" t="s">
        <v>106</v>
      </c>
      <c r="X6" s="14" t="s">
        <v>129</v>
      </c>
    </row>
    <row r="7" spans="1:40" ht="7.5" customHeight="1" x14ac:dyDescent="0.2">
      <c r="A7" s="8"/>
      <c r="B7" s="92"/>
      <c r="C7" s="92"/>
      <c r="D7" s="93"/>
      <c r="E7" s="92"/>
      <c r="F7" s="92"/>
      <c r="G7" s="92"/>
      <c r="H7" s="92"/>
      <c r="I7" s="92"/>
      <c r="J7" s="92"/>
      <c r="K7" s="92"/>
      <c r="L7" s="92"/>
      <c r="M7" s="92"/>
      <c r="N7" s="93"/>
      <c r="O7" s="92"/>
      <c r="P7" s="8"/>
      <c r="Q7" s="8"/>
      <c r="R7" s="92"/>
      <c r="S7" s="92"/>
    </row>
    <row r="8" spans="1:40" ht="21" customHeight="1" x14ac:dyDescent="0.2">
      <c r="A8" s="8"/>
      <c r="B8" s="8"/>
      <c r="C8" s="18" t="s">
        <v>82</v>
      </c>
      <c r="D8" s="137"/>
      <c r="E8" s="174"/>
      <c r="F8" s="172" t="s">
        <v>85</v>
      </c>
      <c r="G8" s="173"/>
      <c r="H8" s="173"/>
      <c r="I8" s="173"/>
      <c r="J8" s="173"/>
      <c r="K8" s="173"/>
      <c r="L8" s="173"/>
      <c r="M8" s="173"/>
      <c r="N8" s="23"/>
      <c r="O8" s="24" t="s">
        <v>93</v>
      </c>
      <c r="P8" s="8"/>
      <c r="Q8" s="16"/>
      <c r="R8" s="8"/>
      <c r="S8" s="8"/>
      <c r="U8" s="20"/>
      <c r="V8" s="83"/>
      <c r="W8" s="84" t="s">
        <v>107</v>
      </c>
      <c r="X8" s="14" t="s">
        <v>131</v>
      </c>
    </row>
    <row r="9" spans="1:40" ht="30.6" customHeight="1" x14ac:dyDescent="0.2">
      <c r="A9" s="8"/>
      <c r="B9" s="175" t="s">
        <v>96</v>
      </c>
      <c r="C9" s="175"/>
      <c r="D9" s="175"/>
      <c r="E9" s="175"/>
      <c r="F9" s="175"/>
      <c r="G9" s="175"/>
      <c r="H9" s="175"/>
      <c r="I9" s="175"/>
      <c r="J9" s="175"/>
      <c r="K9" s="12"/>
      <c r="L9" s="8"/>
      <c r="M9" s="8"/>
      <c r="N9" s="8"/>
      <c r="O9" s="25" t="s">
        <v>94</v>
      </c>
      <c r="P9" s="16"/>
      <c r="Q9" s="16"/>
      <c r="R9" s="8"/>
      <c r="S9" s="8"/>
      <c r="U9" s="20"/>
    </row>
    <row r="10" spans="1:40" ht="35.4" customHeight="1" thickBot="1" x14ac:dyDescent="0.25">
      <c r="B10" s="123" t="s">
        <v>25</v>
      </c>
      <c r="C10" s="123"/>
      <c r="D10" s="123"/>
      <c r="E10" s="123"/>
      <c r="F10" s="123"/>
      <c r="G10" s="123"/>
      <c r="H10" s="123"/>
      <c r="I10" s="123"/>
      <c r="J10" s="123"/>
      <c r="K10" s="123"/>
      <c r="L10" s="123"/>
      <c r="M10" s="123"/>
      <c r="N10" s="123" t="s">
        <v>140</v>
      </c>
      <c r="O10" s="123"/>
      <c r="R10" s="123" t="s">
        <v>140</v>
      </c>
      <c r="S10" s="123"/>
    </row>
    <row r="11" spans="1:40" ht="33" customHeight="1" x14ac:dyDescent="0.2">
      <c r="A11" s="157" t="s">
        <v>0</v>
      </c>
      <c r="B11" s="158" t="s">
        <v>17</v>
      </c>
      <c r="C11" s="155" t="s">
        <v>18</v>
      </c>
      <c r="D11" s="160" t="s">
        <v>135</v>
      </c>
      <c r="E11" s="149" t="s">
        <v>29</v>
      </c>
      <c r="F11" s="150"/>
      <c r="G11" s="161" t="s">
        <v>30</v>
      </c>
      <c r="H11" s="149" t="s">
        <v>57</v>
      </c>
      <c r="I11" s="150"/>
      <c r="J11" s="157" t="s">
        <v>31</v>
      </c>
      <c r="K11" s="163" t="s">
        <v>136</v>
      </c>
      <c r="L11" s="164"/>
      <c r="M11" s="153" t="s">
        <v>141</v>
      </c>
      <c r="N11" s="154"/>
      <c r="O11" s="163" t="s">
        <v>137</v>
      </c>
      <c r="P11" s="164"/>
      <c r="Q11" s="153" t="s">
        <v>141</v>
      </c>
      <c r="R11" s="154"/>
      <c r="S11" s="126" t="s">
        <v>9</v>
      </c>
      <c r="T11" s="127"/>
      <c r="U11" s="124" t="s">
        <v>32</v>
      </c>
      <c r="V11" s="120" t="s">
        <v>81</v>
      </c>
      <c r="W11" s="120"/>
      <c r="X11" s="120"/>
      <c r="Y11" s="120"/>
      <c r="Z11" s="120"/>
      <c r="AA11" s="120"/>
      <c r="AB11" s="120" t="s">
        <v>64</v>
      </c>
      <c r="AC11" s="120"/>
      <c r="AD11" s="120"/>
      <c r="AE11" s="120"/>
      <c r="AF11" s="120"/>
      <c r="AG11" s="120"/>
      <c r="AH11" s="120"/>
      <c r="AI11" s="120"/>
    </row>
    <row r="12" spans="1:40" ht="19.5" customHeight="1" thickBot="1" x14ac:dyDescent="0.25">
      <c r="A12" s="157"/>
      <c r="B12" s="159"/>
      <c r="C12" s="156"/>
      <c r="D12" s="160"/>
      <c r="E12" s="151"/>
      <c r="F12" s="152"/>
      <c r="G12" s="162"/>
      <c r="H12" s="151"/>
      <c r="I12" s="152"/>
      <c r="J12" s="157"/>
      <c r="K12" s="165"/>
      <c r="L12" s="166"/>
      <c r="M12" s="26" t="s">
        <v>14</v>
      </c>
      <c r="N12" s="28" t="s">
        <v>15</v>
      </c>
      <c r="O12" s="165"/>
      <c r="P12" s="166"/>
      <c r="Q12" s="26" t="s">
        <v>14</v>
      </c>
      <c r="R12" s="85" t="s">
        <v>15</v>
      </c>
      <c r="S12" s="128"/>
      <c r="T12" s="129"/>
      <c r="U12" s="125"/>
      <c r="V12" s="120"/>
      <c r="W12" s="120"/>
      <c r="X12" s="120"/>
      <c r="Y12" s="120"/>
      <c r="Z12" s="120"/>
      <c r="AA12" s="120"/>
      <c r="AB12" s="120" t="s">
        <v>69</v>
      </c>
      <c r="AC12" s="120"/>
      <c r="AD12" s="120"/>
      <c r="AE12" s="120" t="s">
        <v>70</v>
      </c>
      <c r="AF12" s="120"/>
      <c r="AG12" s="120"/>
      <c r="AH12" s="120" t="s">
        <v>68</v>
      </c>
      <c r="AI12" s="120"/>
    </row>
    <row r="13" spans="1:40" ht="15" customHeight="1" x14ac:dyDescent="0.2">
      <c r="A13" s="144" t="s">
        <v>1</v>
      </c>
      <c r="B13" s="29" t="s">
        <v>10</v>
      </c>
      <c r="C13" s="30" t="s">
        <v>19</v>
      </c>
      <c r="D13" s="31" t="s">
        <v>2</v>
      </c>
      <c r="E13" s="108">
        <v>25447</v>
      </c>
      <c r="F13" s="143"/>
      <c r="G13" s="33">
        <f>IF(E13="","",DATEDIF(E13,$T$2,"y"))</f>
        <v>56</v>
      </c>
      <c r="H13" s="143"/>
      <c r="I13" s="113"/>
      <c r="J13" s="31" t="s">
        <v>133</v>
      </c>
      <c r="K13" s="146" t="s">
        <v>11</v>
      </c>
      <c r="L13" s="147"/>
      <c r="M13" s="35"/>
      <c r="N13" s="36" t="s">
        <v>16</v>
      </c>
      <c r="O13" s="148" t="s">
        <v>4</v>
      </c>
      <c r="P13" s="148"/>
      <c r="Q13" s="35">
        <v>1</v>
      </c>
      <c r="R13" s="86" t="s">
        <v>139</v>
      </c>
      <c r="S13" s="130"/>
      <c r="T13" s="131"/>
      <c r="U13" s="34" t="s">
        <v>122</v>
      </c>
      <c r="V13" s="121" t="s">
        <v>112</v>
      </c>
      <c r="W13" s="121"/>
      <c r="X13" s="121"/>
      <c r="Y13" s="121"/>
      <c r="Z13" s="121"/>
      <c r="AA13" s="121"/>
      <c r="AB13" s="121"/>
      <c r="AC13" s="121"/>
      <c r="AD13" s="121"/>
      <c r="AE13" s="121"/>
      <c r="AF13" s="121"/>
      <c r="AG13" s="121"/>
      <c r="AH13" s="121"/>
      <c r="AI13" s="121"/>
    </row>
    <row r="14" spans="1:40" ht="15" customHeight="1" x14ac:dyDescent="0.2">
      <c r="A14" s="145"/>
      <c r="B14" s="29" t="s">
        <v>115</v>
      </c>
      <c r="C14" s="30" t="s">
        <v>116</v>
      </c>
      <c r="D14" s="31" t="s">
        <v>117</v>
      </c>
      <c r="E14" s="108">
        <v>32750</v>
      </c>
      <c r="F14" s="109"/>
      <c r="G14" s="31">
        <f>IF(E14="","",DATEDIF(E14,$T$2,"y"))</f>
        <v>36</v>
      </c>
      <c r="H14" s="32"/>
      <c r="I14" s="34"/>
      <c r="J14" s="31" t="s">
        <v>134</v>
      </c>
      <c r="K14" s="110" t="s">
        <v>118</v>
      </c>
      <c r="L14" s="111"/>
      <c r="M14" s="29">
        <v>1</v>
      </c>
      <c r="N14" s="37" t="s">
        <v>119</v>
      </c>
      <c r="O14" s="112" t="s">
        <v>120</v>
      </c>
      <c r="P14" s="113"/>
      <c r="Q14" s="29"/>
      <c r="R14" s="87" t="s">
        <v>121</v>
      </c>
      <c r="S14" s="130"/>
      <c r="T14" s="131"/>
      <c r="U14" s="32" t="s">
        <v>122</v>
      </c>
      <c r="V14" s="114" t="s">
        <v>124</v>
      </c>
      <c r="W14" s="115"/>
      <c r="X14" s="115"/>
      <c r="Y14" s="115"/>
      <c r="Z14" s="115"/>
      <c r="AA14" s="116"/>
      <c r="AB14" s="117"/>
      <c r="AC14" s="118"/>
      <c r="AD14" s="119"/>
      <c r="AE14" s="114" t="s">
        <v>125</v>
      </c>
      <c r="AF14" s="115"/>
      <c r="AG14" s="116"/>
      <c r="AH14" s="114" t="s">
        <v>126</v>
      </c>
      <c r="AI14" s="116"/>
    </row>
    <row r="15" spans="1:40" ht="15" customHeight="1" x14ac:dyDescent="0.2">
      <c r="A15" s="145"/>
      <c r="B15" s="29" t="s">
        <v>108</v>
      </c>
      <c r="C15" s="30" t="s">
        <v>109</v>
      </c>
      <c r="D15" s="31" t="s">
        <v>110</v>
      </c>
      <c r="E15" s="105">
        <v>38473</v>
      </c>
      <c r="F15" s="106"/>
      <c r="G15" s="38">
        <f>IF(E15="","",DATEDIF(E15,$T$2,"y"))</f>
        <v>20</v>
      </c>
      <c r="H15" s="107" t="s">
        <v>111</v>
      </c>
      <c r="I15" s="106"/>
      <c r="J15" s="31">
        <v>0</v>
      </c>
      <c r="K15" s="110" t="s">
        <v>132</v>
      </c>
      <c r="L15" s="111"/>
      <c r="M15" s="29">
        <v>3</v>
      </c>
      <c r="N15" s="37" t="s">
        <v>139</v>
      </c>
      <c r="O15" s="112"/>
      <c r="P15" s="113"/>
      <c r="Q15" s="29"/>
      <c r="R15" s="87"/>
      <c r="S15" s="132"/>
      <c r="T15" s="133"/>
      <c r="U15" s="34" t="s">
        <v>123</v>
      </c>
      <c r="V15" s="122" t="s">
        <v>113</v>
      </c>
      <c r="W15" s="122"/>
      <c r="X15" s="122"/>
      <c r="Y15" s="122"/>
      <c r="Z15" s="122"/>
      <c r="AA15" s="122"/>
      <c r="AB15" s="122" t="s">
        <v>114</v>
      </c>
      <c r="AC15" s="122"/>
      <c r="AD15" s="122"/>
      <c r="AE15" s="122"/>
      <c r="AF15" s="122"/>
      <c r="AG15" s="122"/>
      <c r="AH15" s="122"/>
      <c r="AI15" s="122"/>
      <c r="AL15" s="14" t="s">
        <v>65</v>
      </c>
      <c r="AM15" s="14" t="s">
        <v>66</v>
      </c>
      <c r="AN15" s="14" t="s">
        <v>67</v>
      </c>
    </row>
    <row r="16" spans="1:40" s="69" customFormat="1" ht="27" customHeight="1" x14ac:dyDescent="0.2">
      <c r="A16" s="70">
        <v>1</v>
      </c>
      <c r="B16" s="39"/>
      <c r="C16" s="40"/>
      <c r="D16" s="71"/>
      <c r="E16" s="140"/>
      <c r="F16" s="141"/>
      <c r="G16" s="72" t="str">
        <f t="shared" ref="G16:G80" si="0">IF(E16="","",DATEDIF(E16,$T$2,"y"))</f>
        <v/>
      </c>
      <c r="H16" s="142"/>
      <c r="I16" s="142"/>
      <c r="J16" s="73" t="str">
        <f>IF(H16="高校生",0,(IF(G16="","",MID("０００①①①①①①①②②②②②③③③③③④④④④④⑤⑤⑤⑤⑤⑥⑥⑥⑥⑥⑦⑦⑦⑦⑦⑧⑧⑧⑧⑧⑨⑨⑨⑨⑨⑩⑩⑩⑩⑩⑪⑪⑪⑪⑪⑫⑫⑫⑫⑫⑬⑬⑬⑬⑬⑭⑭⑭⑭⑭⑮⑮⑮⑮⑮⑯⑯⑯⑯⑯",G16-14,1))))</f>
        <v/>
      </c>
      <c r="K16" s="139"/>
      <c r="L16" s="139"/>
      <c r="M16" s="39"/>
      <c r="N16" s="74"/>
      <c r="O16" s="139"/>
      <c r="P16" s="139"/>
      <c r="Q16" s="39"/>
      <c r="R16" s="75"/>
      <c r="S16" s="94">
        <f t="shared" ref="S16:S47" si="1">300*(LEN(K16)&gt;5)+300*(LEN(O16)&gt;5)</f>
        <v>0</v>
      </c>
      <c r="T16" s="95"/>
      <c r="U16" s="88"/>
      <c r="V16" s="169"/>
      <c r="W16" s="169"/>
      <c r="X16" s="169"/>
      <c r="Y16" s="169"/>
      <c r="Z16" s="169"/>
      <c r="AA16" s="169"/>
      <c r="AB16" s="136"/>
      <c r="AC16" s="136"/>
      <c r="AD16" s="136"/>
      <c r="AE16" s="136"/>
      <c r="AF16" s="136"/>
      <c r="AG16" s="136"/>
      <c r="AH16" s="136"/>
      <c r="AI16" s="136"/>
      <c r="AL16" s="69" t="str">
        <f>IF(V16="","",IF(COUNTIF($V16,"*半田市*"),"",IF(COUNTIF($V16,"*東海市*"),"",IF(COUNTIF($V16,"*知多市*"),"",IF(COUNTIF($V16,"*大府市*"),"",IF(COUNTIF($V16,"*常滑市*"),"",1))))))</f>
        <v/>
      </c>
      <c r="AM16" s="69" t="str">
        <f>IF(V16="","",IF(COUNTIF($V16,"*阿久比町*"),"",IF(COUNTIF($V16,"*東浦町*"),"",IF(COUNTIF($V16,"*武豊町*"),"",IF(COUNTIF($V16,"*美浜町*"),"",IF(COUNTIF($V16,"*南知多町*"),"",1))))))</f>
        <v/>
      </c>
      <c r="AN16" s="69">
        <f>SUM(AL16:AM16)</f>
        <v>0</v>
      </c>
    </row>
    <row r="17" spans="1:40" s="69" customFormat="1" ht="27" customHeight="1" x14ac:dyDescent="0.2">
      <c r="A17" s="77">
        <v>2</v>
      </c>
      <c r="B17" s="39"/>
      <c r="C17" s="40"/>
      <c r="D17" s="71"/>
      <c r="E17" s="140"/>
      <c r="F17" s="141"/>
      <c r="G17" s="72" t="str">
        <f t="shared" si="0"/>
        <v/>
      </c>
      <c r="H17" s="142"/>
      <c r="I17" s="142"/>
      <c r="J17" s="73" t="str">
        <f>IF(H17="高校生",0,(IF(G17="","",MID("０００①①①①①①①②②②②②③③③③③④④④④④⑤⑤⑤⑤⑤⑥⑥⑥⑥⑥⑦⑦⑦⑦⑦⑧⑧⑧⑧⑧⑨⑨⑨⑨⑨⑩⑩⑩⑩⑩⑪⑪⑪⑪⑪⑫⑫⑫⑫⑫⑬⑬⑬⑬⑬⑭⑭⑭⑭⑭⑮⑮⑮⑮⑮⑯⑯⑯⑯⑯",G17-14,1))))</f>
        <v/>
      </c>
      <c r="K17" s="139"/>
      <c r="L17" s="139"/>
      <c r="M17" s="39"/>
      <c r="N17" s="74"/>
      <c r="O17" s="139"/>
      <c r="P17" s="139"/>
      <c r="Q17" s="39"/>
      <c r="R17" s="75"/>
      <c r="S17" s="94">
        <f t="shared" si="1"/>
        <v>0</v>
      </c>
      <c r="T17" s="95"/>
      <c r="U17" s="88"/>
      <c r="V17" s="169"/>
      <c r="W17" s="169"/>
      <c r="X17" s="169"/>
      <c r="Y17" s="169"/>
      <c r="Z17" s="169"/>
      <c r="AA17" s="169"/>
      <c r="AB17" s="136"/>
      <c r="AC17" s="136"/>
      <c r="AD17" s="136"/>
      <c r="AE17" s="136"/>
      <c r="AF17" s="136"/>
      <c r="AG17" s="136"/>
      <c r="AH17" s="136"/>
      <c r="AI17" s="136"/>
      <c r="AL17" s="69" t="str">
        <f t="shared" ref="AL17:AL80" si="2">IF(V17="","",IF(COUNTIF($V17,"*半田市*"),"",IF(COUNTIF($V17,"*東海市*"),"",IF(COUNTIF($V17,"*知多市*"),"",IF(COUNTIF($V17,"*大府市*"),"",IF(COUNTIF($V17,"*常滑市*"),"",1))))))</f>
        <v/>
      </c>
      <c r="AM17" s="69" t="str">
        <f t="shared" ref="AM17:AM80" si="3">IF(V17="","",IF(COUNTIF($V17,"*阿久比町*"),"",IF(COUNTIF($V17,"*東浦町*"),"",IF(COUNTIF($V17,"*武豊町*"),"",IF(COUNTIF($V17,"*美浜町*"),"",IF(COUNTIF($V17,"*南知多町*"),"",1))))))</f>
        <v/>
      </c>
      <c r="AN17" s="69">
        <f t="shared" ref="AN17:AN80" si="4">SUM(AL17:AM17)</f>
        <v>0</v>
      </c>
    </row>
    <row r="18" spans="1:40" s="69" customFormat="1" ht="27" customHeight="1" x14ac:dyDescent="0.2">
      <c r="A18" s="77">
        <v>3</v>
      </c>
      <c r="B18" s="39"/>
      <c r="C18" s="40"/>
      <c r="D18" s="71"/>
      <c r="E18" s="140"/>
      <c r="F18" s="141"/>
      <c r="G18" s="72" t="str">
        <f t="shared" si="0"/>
        <v/>
      </c>
      <c r="H18" s="142"/>
      <c r="I18" s="142"/>
      <c r="J18" s="73" t="str">
        <f t="shared" ref="J18:J81" si="5">IF(H18="高校生",0,(IF(G18="","",MID("０００①①①①①①①②②②②②③③③③③④④④④④⑤⑤⑤⑤⑤⑥⑥⑥⑥⑥⑦⑦⑦⑦⑦⑧⑧⑧⑧⑧⑨⑨⑨⑨⑨⑩⑩⑩⑩⑩⑪⑪⑪⑪⑪⑫⑫⑫⑫⑫⑬⑬⑬⑬⑬⑭⑭⑭⑭⑭⑮⑮⑮⑮⑮⑯⑯⑯⑯⑯",G18-14,1))))</f>
        <v/>
      </c>
      <c r="K18" s="139"/>
      <c r="L18" s="139"/>
      <c r="M18" s="39"/>
      <c r="N18" s="74"/>
      <c r="O18" s="139"/>
      <c r="P18" s="139"/>
      <c r="Q18" s="39"/>
      <c r="R18" s="75"/>
      <c r="S18" s="94">
        <f t="shared" si="1"/>
        <v>0</v>
      </c>
      <c r="T18" s="95"/>
      <c r="U18" s="88"/>
      <c r="V18" s="169"/>
      <c r="W18" s="169"/>
      <c r="X18" s="169"/>
      <c r="Y18" s="169"/>
      <c r="Z18" s="169"/>
      <c r="AA18" s="169"/>
      <c r="AB18" s="136"/>
      <c r="AC18" s="136"/>
      <c r="AD18" s="136"/>
      <c r="AE18" s="136"/>
      <c r="AF18" s="136"/>
      <c r="AG18" s="136"/>
      <c r="AH18" s="136"/>
      <c r="AI18" s="136"/>
      <c r="AL18" s="69" t="str">
        <f t="shared" si="2"/>
        <v/>
      </c>
      <c r="AM18" s="69" t="str">
        <f t="shared" si="3"/>
        <v/>
      </c>
      <c r="AN18" s="69">
        <f t="shared" si="4"/>
        <v>0</v>
      </c>
    </row>
    <row r="19" spans="1:40" s="69" customFormat="1" ht="27" customHeight="1" x14ac:dyDescent="0.2">
      <c r="A19" s="77">
        <v>4</v>
      </c>
      <c r="B19" s="39"/>
      <c r="C19" s="40"/>
      <c r="D19" s="71"/>
      <c r="E19" s="140"/>
      <c r="F19" s="141"/>
      <c r="G19" s="72" t="str">
        <f t="shared" si="0"/>
        <v/>
      </c>
      <c r="H19" s="142"/>
      <c r="I19" s="142"/>
      <c r="J19" s="73" t="str">
        <f t="shared" si="5"/>
        <v/>
      </c>
      <c r="K19" s="139"/>
      <c r="L19" s="139"/>
      <c r="M19" s="39"/>
      <c r="N19" s="74"/>
      <c r="O19" s="139"/>
      <c r="P19" s="139"/>
      <c r="Q19" s="39"/>
      <c r="R19" s="75"/>
      <c r="S19" s="94">
        <f t="shared" si="1"/>
        <v>0</v>
      </c>
      <c r="T19" s="95"/>
      <c r="U19" s="88"/>
      <c r="V19" s="169"/>
      <c r="W19" s="169"/>
      <c r="X19" s="169"/>
      <c r="Y19" s="169"/>
      <c r="Z19" s="169"/>
      <c r="AA19" s="169"/>
      <c r="AB19" s="136"/>
      <c r="AC19" s="136"/>
      <c r="AD19" s="136"/>
      <c r="AE19" s="136"/>
      <c r="AF19" s="136"/>
      <c r="AG19" s="136"/>
      <c r="AH19" s="136"/>
      <c r="AI19" s="136"/>
      <c r="AL19" s="69" t="str">
        <f t="shared" si="2"/>
        <v/>
      </c>
      <c r="AM19" s="69" t="str">
        <f t="shared" si="3"/>
        <v/>
      </c>
      <c r="AN19" s="69">
        <f t="shared" si="4"/>
        <v>0</v>
      </c>
    </row>
    <row r="20" spans="1:40" s="69" customFormat="1" ht="27" customHeight="1" x14ac:dyDescent="0.2">
      <c r="A20" s="77">
        <v>5</v>
      </c>
      <c r="B20" s="39"/>
      <c r="C20" s="40"/>
      <c r="D20" s="71"/>
      <c r="E20" s="140"/>
      <c r="F20" s="141"/>
      <c r="G20" s="72" t="str">
        <f t="shared" si="0"/>
        <v/>
      </c>
      <c r="H20" s="142"/>
      <c r="I20" s="142"/>
      <c r="J20" s="73" t="str">
        <f t="shared" si="5"/>
        <v/>
      </c>
      <c r="K20" s="139"/>
      <c r="L20" s="139"/>
      <c r="M20" s="39"/>
      <c r="N20" s="74"/>
      <c r="O20" s="139"/>
      <c r="P20" s="139"/>
      <c r="Q20" s="39"/>
      <c r="R20" s="75"/>
      <c r="S20" s="94">
        <f t="shared" si="1"/>
        <v>0</v>
      </c>
      <c r="T20" s="95"/>
      <c r="U20" s="88"/>
      <c r="V20" s="169"/>
      <c r="W20" s="169"/>
      <c r="X20" s="169"/>
      <c r="Y20" s="169"/>
      <c r="Z20" s="169"/>
      <c r="AA20" s="169"/>
      <c r="AB20" s="136"/>
      <c r="AC20" s="136"/>
      <c r="AD20" s="136"/>
      <c r="AE20" s="136"/>
      <c r="AF20" s="136"/>
      <c r="AG20" s="136"/>
      <c r="AH20" s="136"/>
      <c r="AI20" s="136"/>
      <c r="AL20" s="69" t="str">
        <f t="shared" si="2"/>
        <v/>
      </c>
      <c r="AM20" s="69" t="str">
        <f t="shared" si="3"/>
        <v/>
      </c>
      <c r="AN20" s="69">
        <f t="shared" si="4"/>
        <v>0</v>
      </c>
    </row>
    <row r="21" spans="1:40" s="69" customFormat="1" ht="27" customHeight="1" x14ac:dyDescent="0.2">
      <c r="A21" s="77">
        <v>6</v>
      </c>
      <c r="B21" s="39"/>
      <c r="C21" s="40"/>
      <c r="D21" s="71"/>
      <c r="E21" s="140"/>
      <c r="F21" s="141"/>
      <c r="G21" s="72" t="str">
        <f t="shared" si="0"/>
        <v/>
      </c>
      <c r="H21" s="142"/>
      <c r="I21" s="142"/>
      <c r="J21" s="73" t="str">
        <f t="shared" si="5"/>
        <v/>
      </c>
      <c r="K21" s="139"/>
      <c r="L21" s="139"/>
      <c r="M21" s="39"/>
      <c r="N21" s="74"/>
      <c r="O21" s="139"/>
      <c r="P21" s="139"/>
      <c r="Q21" s="39"/>
      <c r="R21" s="75"/>
      <c r="S21" s="94">
        <f t="shared" si="1"/>
        <v>0</v>
      </c>
      <c r="T21" s="95"/>
      <c r="U21" s="88"/>
      <c r="V21" s="169"/>
      <c r="W21" s="169"/>
      <c r="X21" s="169"/>
      <c r="Y21" s="169"/>
      <c r="Z21" s="169"/>
      <c r="AA21" s="169"/>
      <c r="AB21" s="136"/>
      <c r="AC21" s="136"/>
      <c r="AD21" s="136"/>
      <c r="AE21" s="136"/>
      <c r="AF21" s="136"/>
      <c r="AG21" s="136"/>
      <c r="AH21" s="136"/>
      <c r="AI21" s="136"/>
      <c r="AL21" s="69" t="str">
        <f t="shared" si="2"/>
        <v/>
      </c>
      <c r="AM21" s="69" t="str">
        <f t="shared" si="3"/>
        <v/>
      </c>
      <c r="AN21" s="69">
        <f t="shared" si="4"/>
        <v>0</v>
      </c>
    </row>
    <row r="22" spans="1:40" s="69" customFormat="1" ht="27" customHeight="1" x14ac:dyDescent="0.2">
      <c r="A22" s="77">
        <v>7</v>
      </c>
      <c r="B22" s="39"/>
      <c r="C22" s="40"/>
      <c r="D22" s="71"/>
      <c r="E22" s="140"/>
      <c r="F22" s="141"/>
      <c r="G22" s="72" t="str">
        <f t="shared" si="0"/>
        <v/>
      </c>
      <c r="H22" s="142"/>
      <c r="I22" s="142"/>
      <c r="J22" s="73" t="str">
        <f t="shared" si="5"/>
        <v/>
      </c>
      <c r="K22" s="139"/>
      <c r="L22" s="139"/>
      <c r="M22" s="39"/>
      <c r="N22" s="74"/>
      <c r="O22" s="139"/>
      <c r="P22" s="139"/>
      <c r="Q22" s="39"/>
      <c r="R22" s="75"/>
      <c r="S22" s="94">
        <f t="shared" si="1"/>
        <v>0</v>
      </c>
      <c r="T22" s="95"/>
      <c r="U22" s="88"/>
      <c r="V22" s="169"/>
      <c r="W22" s="169"/>
      <c r="X22" s="169"/>
      <c r="Y22" s="169"/>
      <c r="Z22" s="169"/>
      <c r="AA22" s="169"/>
      <c r="AB22" s="136"/>
      <c r="AC22" s="136"/>
      <c r="AD22" s="136"/>
      <c r="AE22" s="136"/>
      <c r="AF22" s="136"/>
      <c r="AG22" s="136"/>
      <c r="AH22" s="136"/>
      <c r="AI22" s="136"/>
      <c r="AL22" s="69" t="str">
        <f t="shared" si="2"/>
        <v/>
      </c>
      <c r="AM22" s="69" t="str">
        <f t="shared" si="3"/>
        <v/>
      </c>
      <c r="AN22" s="69">
        <f t="shared" si="4"/>
        <v>0</v>
      </c>
    </row>
    <row r="23" spans="1:40" s="69" customFormat="1" ht="27" customHeight="1" x14ac:dyDescent="0.2">
      <c r="A23" s="77">
        <v>8</v>
      </c>
      <c r="B23" s="39"/>
      <c r="C23" s="40"/>
      <c r="D23" s="71"/>
      <c r="E23" s="140"/>
      <c r="F23" s="141"/>
      <c r="G23" s="72" t="str">
        <f t="shared" si="0"/>
        <v/>
      </c>
      <c r="H23" s="142"/>
      <c r="I23" s="142"/>
      <c r="J23" s="73" t="str">
        <f t="shared" si="5"/>
        <v/>
      </c>
      <c r="K23" s="139"/>
      <c r="L23" s="139"/>
      <c r="M23" s="39"/>
      <c r="N23" s="74"/>
      <c r="O23" s="139"/>
      <c r="P23" s="139"/>
      <c r="Q23" s="39"/>
      <c r="R23" s="75"/>
      <c r="S23" s="94">
        <f t="shared" si="1"/>
        <v>0</v>
      </c>
      <c r="T23" s="95"/>
      <c r="U23" s="88"/>
      <c r="V23" s="169"/>
      <c r="W23" s="169"/>
      <c r="X23" s="169"/>
      <c r="Y23" s="169"/>
      <c r="Z23" s="169"/>
      <c r="AA23" s="169"/>
      <c r="AB23" s="136"/>
      <c r="AC23" s="136"/>
      <c r="AD23" s="136"/>
      <c r="AE23" s="136"/>
      <c r="AF23" s="136"/>
      <c r="AG23" s="136"/>
      <c r="AH23" s="136"/>
      <c r="AI23" s="136"/>
      <c r="AL23" s="69" t="str">
        <f t="shared" si="2"/>
        <v/>
      </c>
      <c r="AM23" s="69" t="str">
        <f t="shared" si="3"/>
        <v/>
      </c>
      <c r="AN23" s="69">
        <f t="shared" si="4"/>
        <v>0</v>
      </c>
    </row>
    <row r="24" spans="1:40" s="69" customFormat="1" ht="27" customHeight="1" x14ac:dyDescent="0.2">
      <c r="A24" s="77">
        <v>9</v>
      </c>
      <c r="B24" s="39"/>
      <c r="C24" s="40"/>
      <c r="D24" s="71"/>
      <c r="E24" s="140"/>
      <c r="F24" s="141"/>
      <c r="G24" s="72" t="str">
        <f t="shared" si="0"/>
        <v/>
      </c>
      <c r="H24" s="142"/>
      <c r="I24" s="142"/>
      <c r="J24" s="73" t="str">
        <f t="shared" si="5"/>
        <v/>
      </c>
      <c r="K24" s="139"/>
      <c r="L24" s="139"/>
      <c r="M24" s="39"/>
      <c r="N24" s="74"/>
      <c r="O24" s="139"/>
      <c r="P24" s="139"/>
      <c r="Q24" s="39"/>
      <c r="R24" s="75"/>
      <c r="S24" s="94">
        <f t="shared" si="1"/>
        <v>0</v>
      </c>
      <c r="T24" s="95"/>
      <c r="U24" s="88"/>
      <c r="V24" s="169"/>
      <c r="W24" s="169"/>
      <c r="X24" s="169"/>
      <c r="Y24" s="169"/>
      <c r="Z24" s="169"/>
      <c r="AA24" s="169"/>
      <c r="AB24" s="136"/>
      <c r="AC24" s="136"/>
      <c r="AD24" s="136"/>
      <c r="AE24" s="136"/>
      <c r="AF24" s="136"/>
      <c r="AG24" s="136"/>
      <c r="AH24" s="136"/>
      <c r="AI24" s="136"/>
      <c r="AL24" s="69" t="str">
        <f t="shared" si="2"/>
        <v/>
      </c>
      <c r="AM24" s="69" t="str">
        <f t="shared" si="3"/>
        <v/>
      </c>
      <c r="AN24" s="69">
        <f t="shared" si="4"/>
        <v>0</v>
      </c>
    </row>
    <row r="25" spans="1:40" s="69" customFormat="1" ht="27" customHeight="1" x14ac:dyDescent="0.2">
      <c r="A25" s="77">
        <v>10</v>
      </c>
      <c r="B25" s="39"/>
      <c r="C25" s="40"/>
      <c r="D25" s="71"/>
      <c r="E25" s="140"/>
      <c r="F25" s="141"/>
      <c r="G25" s="72" t="str">
        <f t="shared" si="0"/>
        <v/>
      </c>
      <c r="H25" s="142"/>
      <c r="I25" s="142"/>
      <c r="J25" s="73" t="str">
        <f t="shared" si="5"/>
        <v/>
      </c>
      <c r="K25" s="139"/>
      <c r="L25" s="139"/>
      <c r="M25" s="39"/>
      <c r="N25" s="74"/>
      <c r="O25" s="139"/>
      <c r="P25" s="139"/>
      <c r="Q25" s="39"/>
      <c r="R25" s="75"/>
      <c r="S25" s="94">
        <f t="shared" si="1"/>
        <v>0</v>
      </c>
      <c r="T25" s="95"/>
      <c r="U25" s="88"/>
      <c r="V25" s="169"/>
      <c r="W25" s="169"/>
      <c r="X25" s="169"/>
      <c r="Y25" s="169"/>
      <c r="Z25" s="169"/>
      <c r="AA25" s="169"/>
      <c r="AB25" s="136"/>
      <c r="AC25" s="136"/>
      <c r="AD25" s="136"/>
      <c r="AE25" s="136"/>
      <c r="AF25" s="136"/>
      <c r="AG25" s="136"/>
      <c r="AH25" s="136"/>
      <c r="AI25" s="136"/>
      <c r="AL25" s="69" t="str">
        <f t="shared" si="2"/>
        <v/>
      </c>
      <c r="AM25" s="69" t="str">
        <f t="shared" si="3"/>
        <v/>
      </c>
      <c r="AN25" s="69">
        <f t="shared" si="4"/>
        <v>0</v>
      </c>
    </row>
    <row r="26" spans="1:40" s="69" customFormat="1" ht="27" customHeight="1" x14ac:dyDescent="0.2">
      <c r="A26" s="77">
        <v>11</v>
      </c>
      <c r="B26" s="39"/>
      <c r="C26" s="40"/>
      <c r="D26" s="71"/>
      <c r="E26" s="140"/>
      <c r="F26" s="141"/>
      <c r="G26" s="72" t="str">
        <f t="shared" si="0"/>
        <v/>
      </c>
      <c r="H26" s="142"/>
      <c r="I26" s="142"/>
      <c r="J26" s="73" t="str">
        <f t="shared" si="5"/>
        <v/>
      </c>
      <c r="K26" s="139"/>
      <c r="L26" s="139"/>
      <c r="M26" s="39"/>
      <c r="N26" s="74"/>
      <c r="O26" s="139"/>
      <c r="P26" s="139"/>
      <c r="Q26" s="39"/>
      <c r="R26" s="75"/>
      <c r="S26" s="94">
        <f t="shared" si="1"/>
        <v>0</v>
      </c>
      <c r="T26" s="95"/>
      <c r="U26" s="88"/>
      <c r="V26" s="169"/>
      <c r="W26" s="169"/>
      <c r="X26" s="169"/>
      <c r="Y26" s="169"/>
      <c r="Z26" s="169"/>
      <c r="AA26" s="169"/>
      <c r="AB26" s="136"/>
      <c r="AC26" s="136"/>
      <c r="AD26" s="136"/>
      <c r="AE26" s="136"/>
      <c r="AF26" s="136"/>
      <c r="AG26" s="136"/>
      <c r="AH26" s="136"/>
      <c r="AI26" s="136"/>
      <c r="AL26" s="69" t="str">
        <f t="shared" si="2"/>
        <v/>
      </c>
      <c r="AM26" s="69" t="str">
        <f t="shared" si="3"/>
        <v/>
      </c>
      <c r="AN26" s="69">
        <f t="shared" si="4"/>
        <v>0</v>
      </c>
    </row>
    <row r="27" spans="1:40" s="69" customFormat="1" ht="27" customHeight="1" x14ac:dyDescent="0.2">
      <c r="A27" s="77">
        <v>12</v>
      </c>
      <c r="B27" s="39"/>
      <c r="C27" s="40"/>
      <c r="D27" s="71"/>
      <c r="E27" s="140"/>
      <c r="F27" s="141"/>
      <c r="G27" s="72" t="str">
        <f t="shared" si="0"/>
        <v/>
      </c>
      <c r="H27" s="142"/>
      <c r="I27" s="142"/>
      <c r="J27" s="73" t="str">
        <f t="shared" si="5"/>
        <v/>
      </c>
      <c r="K27" s="139"/>
      <c r="L27" s="139"/>
      <c r="M27" s="39"/>
      <c r="N27" s="74"/>
      <c r="O27" s="139"/>
      <c r="P27" s="139"/>
      <c r="Q27" s="39"/>
      <c r="R27" s="75"/>
      <c r="S27" s="94">
        <f t="shared" si="1"/>
        <v>0</v>
      </c>
      <c r="T27" s="95"/>
      <c r="U27" s="88"/>
      <c r="V27" s="169"/>
      <c r="W27" s="169"/>
      <c r="X27" s="169"/>
      <c r="Y27" s="169"/>
      <c r="Z27" s="169"/>
      <c r="AA27" s="169"/>
      <c r="AB27" s="136"/>
      <c r="AC27" s="136"/>
      <c r="AD27" s="136"/>
      <c r="AE27" s="136"/>
      <c r="AF27" s="136"/>
      <c r="AG27" s="136"/>
      <c r="AH27" s="136"/>
      <c r="AI27" s="136"/>
      <c r="AL27" s="69" t="str">
        <f t="shared" si="2"/>
        <v/>
      </c>
      <c r="AM27" s="69" t="str">
        <f t="shared" si="3"/>
        <v/>
      </c>
      <c r="AN27" s="69">
        <f t="shared" si="4"/>
        <v>0</v>
      </c>
    </row>
    <row r="28" spans="1:40" s="69" customFormat="1" ht="27" customHeight="1" x14ac:dyDescent="0.2">
      <c r="A28" s="77">
        <v>13</v>
      </c>
      <c r="B28" s="39"/>
      <c r="C28" s="40"/>
      <c r="D28" s="71"/>
      <c r="E28" s="140"/>
      <c r="F28" s="141"/>
      <c r="G28" s="72" t="str">
        <f t="shared" si="0"/>
        <v/>
      </c>
      <c r="H28" s="142"/>
      <c r="I28" s="142"/>
      <c r="J28" s="73" t="str">
        <f t="shared" si="5"/>
        <v/>
      </c>
      <c r="K28" s="139"/>
      <c r="L28" s="139"/>
      <c r="M28" s="39"/>
      <c r="N28" s="74"/>
      <c r="O28" s="139"/>
      <c r="P28" s="139"/>
      <c r="Q28" s="39"/>
      <c r="R28" s="75"/>
      <c r="S28" s="94">
        <f t="shared" si="1"/>
        <v>0</v>
      </c>
      <c r="T28" s="95"/>
      <c r="U28" s="88"/>
      <c r="V28" s="169"/>
      <c r="W28" s="169"/>
      <c r="X28" s="169"/>
      <c r="Y28" s="169"/>
      <c r="Z28" s="169"/>
      <c r="AA28" s="169"/>
      <c r="AB28" s="136"/>
      <c r="AC28" s="136"/>
      <c r="AD28" s="136"/>
      <c r="AE28" s="136"/>
      <c r="AF28" s="136"/>
      <c r="AG28" s="136"/>
      <c r="AH28" s="136"/>
      <c r="AI28" s="136"/>
      <c r="AL28" s="69" t="str">
        <f t="shared" si="2"/>
        <v/>
      </c>
      <c r="AM28" s="69" t="str">
        <f t="shared" si="3"/>
        <v/>
      </c>
      <c r="AN28" s="69">
        <f t="shared" si="4"/>
        <v>0</v>
      </c>
    </row>
    <row r="29" spans="1:40" s="69" customFormat="1" ht="27" customHeight="1" x14ac:dyDescent="0.2">
      <c r="A29" s="77">
        <v>14</v>
      </c>
      <c r="B29" s="39"/>
      <c r="C29" s="40"/>
      <c r="D29" s="71"/>
      <c r="E29" s="140"/>
      <c r="F29" s="141"/>
      <c r="G29" s="72" t="str">
        <f t="shared" si="0"/>
        <v/>
      </c>
      <c r="H29" s="142"/>
      <c r="I29" s="142"/>
      <c r="J29" s="73" t="str">
        <f t="shared" si="5"/>
        <v/>
      </c>
      <c r="K29" s="139"/>
      <c r="L29" s="139"/>
      <c r="M29" s="39"/>
      <c r="N29" s="74"/>
      <c r="O29" s="139"/>
      <c r="P29" s="139"/>
      <c r="Q29" s="39"/>
      <c r="R29" s="75"/>
      <c r="S29" s="94">
        <f t="shared" si="1"/>
        <v>0</v>
      </c>
      <c r="T29" s="95"/>
      <c r="U29" s="88"/>
      <c r="V29" s="169"/>
      <c r="W29" s="169"/>
      <c r="X29" s="169"/>
      <c r="Y29" s="169"/>
      <c r="Z29" s="169"/>
      <c r="AA29" s="169"/>
      <c r="AB29" s="136"/>
      <c r="AC29" s="136"/>
      <c r="AD29" s="136"/>
      <c r="AE29" s="136"/>
      <c r="AF29" s="136"/>
      <c r="AG29" s="136"/>
      <c r="AH29" s="136"/>
      <c r="AI29" s="136"/>
      <c r="AL29" s="69" t="str">
        <f t="shared" si="2"/>
        <v/>
      </c>
      <c r="AM29" s="69" t="str">
        <f t="shared" si="3"/>
        <v/>
      </c>
      <c r="AN29" s="69">
        <f t="shared" si="4"/>
        <v>0</v>
      </c>
    </row>
    <row r="30" spans="1:40" s="69" customFormat="1" ht="27" customHeight="1" x14ac:dyDescent="0.2">
      <c r="A30" s="77">
        <v>15</v>
      </c>
      <c r="B30" s="39"/>
      <c r="C30" s="40"/>
      <c r="D30" s="71"/>
      <c r="E30" s="140"/>
      <c r="F30" s="141"/>
      <c r="G30" s="72" t="str">
        <f t="shared" si="0"/>
        <v/>
      </c>
      <c r="H30" s="142"/>
      <c r="I30" s="142"/>
      <c r="J30" s="73" t="str">
        <f t="shared" si="5"/>
        <v/>
      </c>
      <c r="K30" s="139"/>
      <c r="L30" s="139"/>
      <c r="M30" s="39"/>
      <c r="N30" s="74"/>
      <c r="O30" s="139"/>
      <c r="P30" s="139"/>
      <c r="Q30" s="39"/>
      <c r="R30" s="75"/>
      <c r="S30" s="94">
        <f t="shared" si="1"/>
        <v>0</v>
      </c>
      <c r="T30" s="95"/>
      <c r="U30" s="88"/>
      <c r="V30" s="169"/>
      <c r="W30" s="169"/>
      <c r="X30" s="169"/>
      <c r="Y30" s="169"/>
      <c r="Z30" s="169"/>
      <c r="AA30" s="169"/>
      <c r="AB30" s="136"/>
      <c r="AC30" s="136"/>
      <c r="AD30" s="136"/>
      <c r="AE30" s="136"/>
      <c r="AF30" s="136"/>
      <c r="AG30" s="136"/>
      <c r="AH30" s="136"/>
      <c r="AI30" s="136"/>
      <c r="AL30" s="69" t="str">
        <f t="shared" si="2"/>
        <v/>
      </c>
      <c r="AM30" s="69" t="str">
        <f t="shared" si="3"/>
        <v/>
      </c>
      <c r="AN30" s="69">
        <f t="shared" si="4"/>
        <v>0</v>
      </c>
    </row>
    <row r="31" spans="1:40" s="69" customFormat="1" ht="27" customHeight="1" x14ac:dyDescent="0.2">
      <c r="A31" s="77">
        <v>16</v>
      </c>
      <c r="B31" s="39"/>
      <c r="C31" s="40"/>
      <c r="D31" s="71"/>
      <c r="E31" s="140"/>
      <c r="F31" s="141"/>
      <c r="G31" s="72" t="str">
        <f t="shared" si="0"/>
        <v/>
      </c>
      <c r="H31" s="142"/>
      <c r="I31" s="142"/>
      <c r="J31" s="73" t="str">
        <f t="shared" si="5"/>
        <v/>
      </c>
      <c r="K31" s="139"/>
      <c r="L31" s="139"/>
      <c r="M31" s="39"/>
      <c r="N31" s="74"/>
      <c r="O31" s="139"/>
      <c r="P31" s="139"/>
      <c r="Q31" s="39"/>
      <c r="R31" s="75"/>
      <c r="S31" s="94">
        <f t="shared" si="1"/>
        <v>0</v>
      </c>
      <c r="T31" s="95"/>
      <c r="U31" s="88"/>
      <c r="V31" s="169"/>
      <c r="W31" s="169"/>
      <c r="X31" s="169"/>
      <c r="Y31" s="169"/>
      <c r="Z31" s="169"/>
      <c r="AA31" s="169"/>
      <c r="AB31" s="136"/>
      <c r="AC31" s="136"/>
      <c r="AD31" s="136"/>
      <c r="AE31" s="136"/>
      <c r="AF31" s="136"/>
      <c r="AG31" s="136"/>
      <c r="AH31" s="136"/>
      <c r="AI31" s="136"/>
      <c r="AL31" s="69" t="str">
        <f t="shared" si="2"/>
        <v/>
      </c>
      <c r="AM31" s="69" t="str">
        <f t="shared" si="3"/>
        <v/>
      </c>
      <c r="AN31" s="69">
        <f t="shared" si="4"/>
        <v>0</v>
      </c>
    </row>
    <row r="32" spans="1:40" s="69" customFormat="1" ht="27" customHeight="1" x14ac:dyDescent="0.2">
      <c r="A32" s="77">
        <v>17</v>
      </c>
      <c r="B32" s="39"/>
      <c r="C32" s="40"/>
      <c r="D32" s="71"/>
      <c r="E32" s="140"/>
      <c r="F32" s="141"/>
      <c r="G32" s="72" t="str">
        <f t="shared" si="0"/>
        <v/>
      </c>
      <c r="H32" s="142"/>
      <c r="I32" s="142"/>
      <c r="J32" s="73" t="str">
        <f t="shared" si="5"/>
        <v/>
      </c>
      <c r="K32" s="139"/>
      <c r="L32" s="139"/>
      <c r="M32" s="39"/>
      <c r="N32" s="74"/>
      <c r="O32" s="139"/>
      <c r="P32" s="139"/>
      <c r="Q32" s="39"/>
      <c r="R32" s="75"/>
      <c r="S32" s="94">
        <f t="shared" si="1"/>
        <v>0</v>
      </c>
      <c r="T32" s="95"/>
      <c r="U32" s="88"/>
      <c r="V32" s="169"/>
      <c r="W32" s="169"/>
      <c r="X32" s="169"/>
      <c r="Y32" s="169"/>
      <c r="Z32" s="169"/>
      <c r="AA32" s="169"/>
      <c r="AB32" s="136"/>
      <c r="AC32" s="136"/>
      <c r="AD32" s="136"/>
      <c r="AE32" s="136"/>
      <c r="AF32" s="136"/>
      <c r="AG32" s="136"/>
      <c r="AH32" s="136"/>
      <c r="AI32" s="136"/>
      <c r="AL32" s="69" t="str">
        <f t="shared" si="2"/>
        <v/>
      </c>
      <c r="AM32" s="69" t="str">
        <f t="shared" si="3"/>
        <v/>
      </c>
      <c r="AN32" s="69">
        <f t="shared" si="4"/>
        <v>0</v>
      </c>
    </row>
    <row r="33" spans="1:40" s="69" customFormat="1" ht="27" customHeight="1" x14ac:dyDescent="0.2">
      <c r="A33" s="77">
        <v>18</v>
      </c>
      <c r="B33" s="39"/>
      <c r="C33" s="40"/>
      <c r="D33" s="71"/>
      <c r="E33" s="140"/>
      <c r="F33" s="141"/>
      <c r="G33" s="72" t="str">
        <f t="shared" si="0"/>
        <v/>
      </c>
      <c r="H33" s="142"/>
      <c r="I33" s="142"/>
      <c r="J33" s="73" t="str">
        <f t="shared" si="5"/>
        <v/>
      </c>
      <c r="K33" s="139"/>
      <c r="L33" s="139"/>
      <c r="M33" s="39"/>
      <c r="N33" s="74"/>
      <c r="O33" s="139"/>
      <c r="P33" s="139"/>
      <c r="Q33" s="39"/>
      <c r="R33" s="75"/>
      <c r="S33" s="94">
        <f t="shared" si="1"/>
        <v>0</v>
      </c>
      <c r="T33" s="95"/>
      <c r="U33" s="88"/>
      <c r="V33" s="169"/>
      <c r="W33" s="169"/>
      <c r="X33" s="169"/>
      <c r="Y33" s="169"/>
      <c r="Z33" s="169"/>
      <c r="AA33" s="169"/>
      <c r="AB33" s="136"/>
      <c r="AC33" s="136"/>
      <c r="AD33" s="136"/>
      <c r="AE33" s="136"/>
      <c r="AF33" s="136"/>
      <c r="AG33" s="136"/>
      <c r="AH33" s="136"/>
      <c r="AI33" s="136"/>
      <c r="AL33" s="69" t="str">
        <f t="shared" si="2"/>
        <v/>
      </c>
      <c r="AM33" s="69" t="str">
        <f t="shared" si="3"/>
        <v/>
      </c>
      <c r="AN33" s="69">
        <f t="shared" si="4"/>
        <v>0</v>
      </c>
    </row>
    <row r="34" spans="1:40" s="69" customFormat="1" ht="27" customHeight="1" x14ac:dyDescent="0.2">
      <c r="A34" s="77">
        <v>19</v>
      </c>
      <c r="B34" s="39"/>
      <c r="C34" s="40"/>
      <c r="D34" s="71"/>
      <c r="E34" s="140"/>
      <c r="F34" s="141"/>
      <c r="G34" s="72" t="str">
        <f t="shared" si="0"/>
        <v/>
      </c>
      <c r="H34" s="142"/>
      <c r="I34" s="142"/>
      <c r="J34" s="73" t="str">
        <f t="shared" si="5"/>
        <v/>
      </c>
      <c r="K34" s="139"/>
      <c r="L34" s="139"/>
      <c r="M34" s="39"/>
      <c r="N34" s="74"/>
      <c r="O34" s="139"/>
      <c r="P34" s="139"/>
      <c r="Q34" s="39"/>
      <c r="R34" s="75"/>
      <c r="S34" s="94">
        <f t="shared" si="1"/>
        <v>0</v>
      </c>
      <c r="T34" s="95"/>
      <c r="U34" s="88"/>
      <c r="V34" s="169"/>
      <c r="W34" s="169"/>
      <c r="X34" s="169"/>
      <c r="Y34" s="169"/>
      <c r="Z34" s="169"/>
      <c r="AA34" s="169"/>
      <c r="AB34" s="136"/>
      <c r="AC34" s="136"/>
      <c r="AD34" s="136"/>
      <c r="AE34" s="136"/>
      <c r="AF34" s="136"/>
      <c r="AG34" s="136"/>
      <c r="AH34" s="136"/>
      <c r="AI34" s="136"/>
      <c r="AL34" s="69" t="str">
        <f t="shared" si="2"/>
        <v/>
      </c>
      <c r="AM34" s="69" t="str">
        <f t="shared" si="3"/>
        <v/>
      </c>
      <c r="AN34" s="69">
        <f t="shared" si="4"/>
        <v>0</v>
      </c>
    </row>
    <row r="35" spans="1:40" s="69" customFormat="1" ht="27" customHeight="1" x14ac:dyDescent="0.2">
      <c r="A35" s="77">
        <v>20</v>
      </c>
      <c r="B35" s="39"/>
      <c r="C35" s="40"/>
      <c r="D35" s="71"/>
      <c r="E35" s="140"/>
      <c r="F35" s="141"/>
      <c r="G35" s="72" t="str">
        <f t="shared" si="0"/>
        <v/>
      </c>
      <c r="H35" s="142"/>
      <c r="I35" s="142"/>
      <c r="J35" s="73" t="str">
        <f t="shared" si="5"/>
        <v/>
      </c>
      <c r="K35" s="139"/>
      <c r="L35" s="139"/>
      <c r="M35" s="39"/>
      <c r="N35" s="74"/>
      <c r="O35" s="139"/>
      <c r="P35" s="139"/>
      <c r="Q35" s="39"/>
      <c r="R35" s="75"/>
      <c r="S35" s="94">
        <f t="shared" si="1"/>
        <v>0</v>
      </c>
      <c r="T35" s="95"/>
      <c r="U35" s="88"/>
      <c r="V35" s="169"/>
      <c r="W35" s="169"/>
      <c r="X35" s="169"/>
      <c r="Y35" s="169"/>
      <c r="Z35" s="169"/>
      <c r="AA35" s="169"/>
      <c r="AB35" s="136"/>
      <c r="AC35" s="136"/>
      <c r="AD35" s="136"/>
      <c r="AE35" s="136"/>
      <c r="AF35" s="136"/>
      <c r="AG35" s="136"/>
      <c r="AH35" s="136"/>
      <c r="AI35" s="136"/>
      <c r="AL35" s="69" t="str">
        <f t="shared" si="2"/>
        <v/>
      </c>
      <c r="AM35" s="69" t="str">
        <f t="shared" si="3"/>
        <v/>
      </c>
      <c r="AN35" s="69">
        <f t="shared" si="4"/>
        <v>0</v>
      </c>
    </row>
    <row r="36" spans="1:40" s="69" customFormat="1" ht="27" customHeight="1" x14ac:dyDescent="0.2">
      <c r="A36" s="77">
        <v>21</v>
      </c>
      <c r="B36" s="39"/>
      <c r="C36" s="40"/>
      <c r="D36" s="71"/>
      <c r="E36" s="140"/>
      <c r="F36" s="141"/>
      <c r="G36" s="72" t="str">
        <f t="shared" si="0"/>
        <v/>
      </c>
      <c r="H36" s="142"/>
      <c r="I36" s="142"/>
      <c r="J36" s="73" t="str">
        <f t="shared" si="5"/>
        <v/>
      </c>
      <c r="K36" s="139"/>
      <c r="L36" s="139"/>
      <c r="M36" s="39"/>
      <c r="N36" s="74"/>
      <c r="O36" s="139"/>
      <c r="P36" s="139"/>
      <c r="Q36" s="39"/>
      <c r="R36" s="75"/>
      <c r="S36" s="94">
        <f t="shared" si="1"/>
        <v>0</v>
      </c>
      <c r="T36" s="95"/>
      <c r="U36" s="88"/>
      <c r="V36" s="169"/>
      <c r="W36" s="169"/>
      <c r="X36" s="169"/>
      <c r="Y36" s="169"/>
      <c r="Z36" s="169"/>
      <c r="AA36" s="169"/>
      <c r="AB36" s="136"/>
      <c r="AC36" s="136"/>
      <c r="AD36" s="136"/>
      <c r="AE36" s="136"/>
      <c r="AF36" s="136"/>
      <c r="AG36" s="136"/>
      <c r="AH36" s="136"/>
      <c r="AI36" s="136"/>
      <c r="AL36" s="69" t="str">
        <f t="shared" si="2"/>
        <v/>
      </c>
      <c r="AM36" s="69" t="str">
        <f t="shared" si="3"/>
        <v/>
      </c>
      <c r="AN36" s="69">
        <f t="shared" si="4"/>
        <v>0</v>
      </c>
    </row>
    <row r="37" spans="1:40" s="69" customFormat="1" ht="27" customHeight="1" x14ac:dyDescent="0.2">
      <c r="A37" s="77">
        <v>22</v>
      </c>
      <c r="B37" s="39"/>
      <c r="C37" s="40"/>
      <c r="D37" s="71"/>
      <c r="E37" s="140"/>
      <c r="F37" s="141"/>
      <c r="G37" s="72" t="str">
        <f t="shared" si="0"/>
        <v/>
      </c>
      <c r="H37" s="142"/>
      <c r="I37" s="142"/>
      <c r="J37" s="73" t="str">
        <f t="shared" si="5"/>
        <v/>
      </c>
      <c r="K37" s="139"/>
      <c r="L37" s="139"/>
      <c r="M37" s="39"/>
      <c r="N37" s="74"/>
      <c r="O37" s="139"/>
      <c r="P37" s="139"/>
      <c r="Q37" s="39"/>
      <c r="R37" s="75"/>
      <c r="S37" s="94">
        <f t="shared" si="1"/>
        <v>0</v>
      </c>
      <c r="T37" s="95"/>
      <c r="U37" s="88"/>
      <c r="V37" s="169"/>
      <c r="W37" s="169"/>
      <c r="X37" s="169"/>
      <c r="Y37" s="169"/>
      <c r="Z37" s="169"/>
      <c r="AA37" s="169"/>
      <c r="AB37" s="136"/>
      <c r="AC37" s="136"/>
      <c r="AD37" s="136"/>
      <c r="AE37" s="136"/>
      <c r="AF37" s="136"/>
      <c r="AG37" s="136"/>
      <c r="AH37" s="136"/>
      <c r="AI37" s="136"/>
      <c r="AL37" s="69" t="str">
        <f t="shared" si="2"/>
        <v/>
      </c>
      <c r="AM37" s="69" t="str">
        <f t="shared" si="3"/>
        <v/>
      </c>
      <c r="AN37" s="69">
        <f t="shared" si="4"/>
        <v>0</v>
      </c>
    </row>
    <row r="38" spans="1:40" s="69" customFormat="1" ht="27" customHeight="1" x14ac:dyDescent="0.2">
      <c r="A38" s="77">
        <v>23</v>
      </c>
      <c r="B38" s="39"/>
      <c r="C38" s="40"/>
      <c r="D38" s="71"/>
      <c r="E38" s="140"/>
      <c r="F38" s="141"/>
      <c r="G38" s="72" t="str">
        <f t="shared" si="0"/>
        <v/>
      </c>
      <c r="H38" s="142"/>
      <c r="I38" s="142"/>
      <c r="J38" s="73" t="str">
        <f t="shared" si="5"/>
        <v/>
      </c>
      <c r="K38" s="139"/>
      <c r="L38" s="139"/>
      <c r="M38" s="39"/>
      <c r="N38" s="74"/>
      <c r="O38" s="139"/>
      <c r="P38" s="139"/>
      <c r="Q38" s="39"/>
      <c r="R38" s="75"/>
      <c r="S38" s="94">
        <f t="shared" si="1"/>
        <v>0</v>
      </c>
      <c r="T38" s="95"/>
      <c r="U38" s="88"/>
      <c r="V38" s="169"/>
      <c r="W38" s="169"/>
      <c r="X38" s="169"/>
      <c r="Y38" s="169"/>
      <c r="Z38" s="169"/>
      <c r="AA38" s="169"/>
      <c r="AB38" s="136"/>
      <c r="AC38" s="136"/>
      <c r="AD38" s="136"/>
      <c r="AE38" s="136"/>
      <c r="AF38" s="136"/>
      <c r="AG38" s="136"/>
      <c r="AH38" s="136"/>
      <c r="AI38" s="136"/>
      <c r="AL38" s="69" t="str">
        <f t="shared" si="2"/>
        <v/>
      </c>
      <c r="AM38" s="69" t="str">
        <f t="shared" si="3"/>
        <v/>
      </c>
      <c r="AN38" s="69">
        <f t="shared" si="4"/>
        <v>0</v>
      </c>
    </row>
    <row r="39" spans="1:40" s="69" customFormat="1" ht="27" customHeight="1" x14ac:dyDescent="0.2">
      <c r="A39" s="77">
        <v>24</v>
      </c>
      <c r="B39" s="39"/>
      <c r="C39" s="40"/>
      <c r="D39" s="71"/>
      <c r="E39" s="140"/>
      <c r="F39" s="141"/>
      <c r="G39" s="72" t="str">
        <f t="shared" si="0"/>
        <v/>
      </c>
      <c r="H39" s="142"/>
      <c r="I39" s="142"/>
      <c r="J39" s="73" t="str">
        <f t="shared" si="5"/>
        <v/>
      </c>
      <c r="K39" s="139"/>
      <c r="L39" s="139"/>
      <c r="M39" s="39"/>
      <c r="N39" s="74"/>
      <c r="O39" s="139"/>
      <c r="P39" s="139"/>
      <c r="Q39" s="39"/>
      <c r="R39" s="75"/>
      <c r="S39" s="94">
        <f t="shared" si="1"/>
        <v>0</v>
      </c>
      <c r="T39" s="95"/>
      <c r="U39" s="88"/>
      <c r="V39" s="169"/>
      <c r="W39" s="169"/>
      <c r="X39" s="169"/>
      <c r="Y39" s="169"/>
      <c r="Z39" s="169"/>
      <c r="AA39" s="169"/>
      <c r="AB39" s="136"/>
      <c r="AC39" s="136"/>
      <c r="AD39" s="136"/>
      <c r="AE39" s="136"/>
      <c r="AF39" s="136"/>
      <c r="AG39" s="136"/>
      <c r="AH39" s="136"/>
      <c r="AI39" s="136"/>
      <c r="AL39" s="69" t="str">
        <f t="shared" si="2"/>
        <v/>
      </c>
      <c r="AM39" s="69" t="str">
        <f t="shared" si="3"/>
        <v/>
      </c>
      <c r="AN39" s="69">
        <f t="shared" si="4"/>
        <v>0</v>
      </c>
    </row>
    <row r="40" spans="1:40" s="69" customFormat="1" ht="27" customHeight="1" x14ac:dyDescent="0.2">
      <c r="A40" s="77">
        <v>25</v>
      </c>
      <c r="B40" s="39"/>
      <c r="C40" s="40"/>
      <c r="D40" s="71"/>
      <c r="E40" s="140"/>
      <c r="F40" s="141"/>
      <c r="G40" s="72" t="str">
        <f t="shared" si="0"/>
        <v/>
      </c>
      <c r="H40" s="142"/>
      <c r="I40" s="142"/>
      <c r="J40" s="73" t="str">
        <f t="shared" si="5"/>
        <v/>
      </c>
      <c r="K40" s="139"/>
      <c r="L40" s="139"/>
      <c r="M40" s="39"/>
      <c r="N40" s="74"/>
      <c r="O40" s="139"/>
      <c r="P40" s="139"/>
      <c r="Q40" s="39"/>
      <c r="R40" s="75"/>
      <c r="S40" s="94">
        <f t="shared" si="1"/>
        <v>0</v>
      </c>
      <c r="T40" s="95"/>
      <c r="U40" s="88"/>
      <c r="V40" s="169"/>
      <c r="W40" s="169"/>
      <c r="X40" s="169"/>
      <c r="Y40" s="169"/>
      <c r="Z40" s="169"/>
      <c r="AA40" s="169"/>
      <c r="AB40" s="136"/>
      <c r="AC40" s="136"/>
      <c r="AD40" s="136"/>
      <c r="AE40" s="136"/>
      <c r="AF40" s="136"/>
      <c r="AG40" s="136"/>
      <c r="AH40" s="136"/>
      <c r="AI40" s="136"/>
      <c r="AL40" s="69" t="str">
        <f t="shared" si="2"/>
        <v/>
      </c>
      <c r="AM40" s="69" t="str">
        <f t="shared" si="3"/>
        <v/>
      </c>
      <c r="AN40" s="69">
        <f t="shared" si="4"/>
        <v>0</v>
      </c>
    </row>
    <row r="41" spans="1:40" s="69" customFormat="1" ht="27" customHeight="1" x14ac:dyDescent="0.2">
      <c r="A41" s="77">
        <v>26</v>
      </c>
      <c r="B41" s="39"/>
      <c r="C41" s="40"/>
      <c r="D41" s="71"/>
      <c r="E41" s="140"/>
      <c r="F41" s="141"/>
      <c r="G41" s="72" t="str">
        <f t="shared" si="0"/>
        <v/>
      </c>
      <c r="H41" s="142"/>
      <c r="I41" s="142"/>
      <c r="J41" s="73" t="str">
        <f t="shared" si="5"/>
        <v/>
      </c>
      <c r="K41" s="139"/>
      <c r="L41" s="139"/>
      <c r="M41" s="39"/>
      <c r="N41" s="74"/>
      <c r="O41" s="139"/>
      <c r="P41" s="139"/>
      <c r="Q41" s="39"/>
      <c r="R41" s="75"/>
      <c r="S41" s="94">
        <f t="shared" si="1"/>
        <v>0</v>
      </c>
      <c r="T41" s="95"/>
      <c r="U41" s="88"/>
      <c r="V41" s="169"/>
      <c r="W41" s="169"/>
      <c r="X41" s="169"/>
      <c r="Y41" s="169"/>
      <c r="Z41" s="169"/>
      <c r="AA41" s="169"/>
      <c r="AB41" s="136"/>
      <c r="AC41" s="136"/>
      <c r="AD41" s="136"/>
      <c r="AE41" s="136"/>
      <c r="AF41" s="136"/>
      <c r="AG41" s="136"/>
      <c r="AH41" s="136"/>
      <c r="AI41" s="136"/>
      <c r="AL41" s="69" t="str">
        <f t="shared" si="2"/>
        <v/>
      </c>
      <c r="AM41" s="69" t="str">
        <f t="shared" si="3"/>
        <v/>
      </c>
      <c r="AN41" s="69">
        <f t="shared" si="4"/>
        <v>0</v>
      </c>
    </row>
    <row r="42" spans="1:40" s="69" customFormat="1" ht="27" customHeight="1" x14ac:dyDescent="0.2">
      <c r="A42" s="77">
        <v>27</v>
      </c>
      <c r="B42" s="39"/>
      <c r="C42" s="40"/>
      <c r="D42" s="71"/>
      <c r="E42" s="140"/>
      <c r="F42" s="141"/>
      <c r="G42" s="72" t="str">
        <f t="shared" si="0"/>
        <v/>
      </c>
      <c r="H42" s="142"/>
      <c r="I42" s="142"/>
      <c r="J42" s="73" t="str">
        <f t="shared" si="5"/>
        <v/>
      </c>
      <c r="K42" s="139"/>
      <c r="L42" s="139"/>
      <c r="M42" s="39"/>
      <c r="N42" s="74"/>
      <c r="O42" s="139"/>
      <c r="P42" s="139"/>
      <c r="Q42" s="39"/>
      <c r="R42" s="75"/>
      <c r="S42" s="94">
        <f t="shared" si="1"/>
        <v>0</v>
      </c>
      <c r="T42" s="95"/>
      <c r="U42" s="88"/>
      <c r="V42" s="169"/>
      <c r="W42" s="169"/>
      <c r="X42" s="169"/>
      <c r="Y42" s="169"/>
      <c r="Z42" s="169"/>
      <c r="AA42" s="169"/>
      <c r="AB42" s="136"/>
      <c r="AC42" s="136"/>
      <c r="AD42" s="136"/>
      <c r="AE42" s="136"/>
      <c r="AF42" s="136"/>
      <c r="AG42" s="136"/>
      <c r="AH42" s="136"/>
      <c r="AI42" s="136"/>
      <c r="AL42" s="69" t="str">
        <f t="shared" si="2"/>
        <v/>
      </c>
      <c r="AM42" s="69" t="str">
        <f t="shared" si="3"/>
        <v/>
      </c>
      <c r="AN42" s="69">
        <f t="shared" si="4"/>
        <v>0</v>
      </c>
    </row>
    <row r="43" spans="1:40" s="69" customFormat="1" ht="27" customHeight="1" x14ac:dyDescent="0.2">
      <c r="A43" s="77">
        <v>28</v>
      </c>
      <c r="B43" s="39"/>
      <c r="C43" s="40"/>
      <c r="D43" s="71"/>
      <c r="E43" s="140"/>
      <c r="F43" s="141"/>
      <c r="G43" s="72" t="str">
        <f t="shared" si="0"/>
        <v/>
      </c>
      <c r="H43" s="142"/>
      <c r="I43" s="142"/>
      <c r="J43" s="73" t="str">
        <f t="shared" si="5"/>
        <v/>
      </c>
      <c r="K43" s="139"/>
      <c r="L43" s="139"/>
      <c r="M43" s="39"/>
      <c r="N43" s="74"/>
      <c r="O43" s="139"/>
      <c r="P43" s="139"/>
      <c r="Q43" s="39"/>
      <c r="R43" s="75"/>
      <c r="S43" s="94">
        <f t="shared" si="1"/>
        <v>0</v>
      </c>
      <c r="T43" s="95"/>
      <c r="U43" s="88"/>
      <c r="V43" s="169"/>
      <c r="W43" s="169"/>
      <c r="X43" s="169"/>
      <c r="Y43" s="169"/>
      <c r="Z43" s="169"/>
      <c r="AA43" s="169"/>
      <c r="AB43" s="136"/>
      <c r="AC43" s="136"/>
      <c r="AD43" s="136"/>
      <c r="AE43" s="136"/>
      <c r="AF43" s="136"/>
      <c r="AG43" s="136"/>
      <c r="AH43" s="136"/>
      <c r="AI43" s="136"/>
      <c r="AL43" s="69" t="str">
        <f t="shared" si="2"/>
        <v/>
      </c>
      <c r="AM43" s="69" t="str">
        <f t="shared" si="3"/>
        <v/>
      </c>
      <c r="AN43" s="69">
        <f t="shared" si="4"/>
        <v>0</v>
      </c>
    </row>
    <row r="44" spans="1:40" s="69" customFormat="1" ht="27" customHeight="1" x14ac:dyDescent="0.2">
      <c r="A44" s="77">
        <v>29</v>
      </c>
      <c r="B44" s="39"/>
      <c r="C44" s="40"/>
      <c r="D44" s="71"/>
      <c r="E44" s="140"/>
      <c r="F44" s="141"/>
      <c r="G44" s="72" t="str">
        <f t="shared" si="0"/>
        <v/>
      </c>
      <c r="H44" s="142"/>
      <c r="I44" s="142"/>
      <c r="J44" s="73" t="str">
        <f t="shared" si="5"/>
        <v/>
      </c>
      <c r="K44" s="139"/>
      <c r="L44" s="139"/>
      <c r="M44" s="39"/>
      <c r="N44" s="74"/>
      <c r="O44" s="139"/>
      <c r="P44" s="139"/>
      <c r="Q44" s="39"/>
      <c r="R44" s="75"/>
      <c r="S44" s="94">
        <f t="shared" si="1"/>
        <v>0</v>
      </c>
      <c r="T44" s="95"/>
      <c r="U44" s="88"/>
      <c r="V44" s="169"/>
      <c r="W44" s="169"/>
      <c r="X44" s="169"/>
      <c r="Y44" s="169"/>
      <c r="Z44" s="169"/>
      <c r="AA44" s="169"/>
      <c r="AB44" s="136"/>
      <c r="AC44" s="136"/>
      <c r="AD44" s="136"/>
      <c r="AE44" s="136"/>
      <c r="AF44" s="136"/>
      <c r="AG44" s="136"/>
      <c r="AH44" s="136"/>
      <c r="AI44" s="136"/>
      <c r="AL44" s="69" t="str">
        <f t="shared" si="2"/>
        <v/>
      </c>
      <c r="AM44" s="69" t="str">
        <f t="shared" si="3"/>
        <v/>
      </c>
      <c r="AN44" s="69">
        <f t="shared" si="4"/>
        <v>0</v>
      </c>
    </row>
    <row r="45" spans="1:40" s="69" customFormat="1" ht="27" customHeight="1" x14ac:dyDescent="0.2">
      <c r="A45" s="77">
        <v>30</v>
      </c>
      <c r="B45" s="39"/>
      <c r="C45" s="40"/>
      <c r="D45" s="71"/>
      <c r="E45" s="140"/>
      <c r="F45" s="141"/>
      <c r="G45" s="72" t="str">
        <f t="shared" si="0"/>
        <v/>
      </c>
      <c r="H45" s="142"/>
      <c r="I45" s="142"/>
      <c r="J45" s="73" t="str">
        <f t="shared" si="5"/>
        <v/>
      </c>
      <c r="K45" s="139"/>
      <c r="L45" s="139"/>
      <c r="M45" s="39"/>
      <c r="N45" s="74"/>
      <c r="O45" s="139"/>
      <c r="P45" s="139"/>
      <c r="Q45" s="39"/>
      <c r="R45" s="75"/>
      <c r="S45" s="94">
        <f t="shared" si="1"/>
        <v>0</v>
      </c>
      <c r="T45" s="95"/>
      <c r="U45" s="88"/>
      <c r="V45" s="169"/>
      <c r="W45" s="169"/>
      <c r="X45" s="169"/>
      <c r="Y45" s="169"/>
      <c r="Z45" s="169"/>
      <c r="AA45" s="169"/>
      <c r="AB45" s="136"/>
      <c r="AC45" s="136"/>
      <c r="AD45" s="136"/>
      <c r="AE45" s="136"/>
      <c r="AF45" s="136"/>
      <c r="AG45" s="136"/>
      <c r="AH45" s="136"/>
      <c r="AI45" s="136"/>
      <c r="AL45" s="69" t="str">
        <f t="shared" si="2"/>
        <v/>
      </c>
      <c r="AM45" s="69" t="str">
        <f t="shared" si="3"/>
        <v/>
      </c>
      <c r="AN45" s="69">
        <f t="shared" si="4"/>
        <v>0</v>
      </c>
    </row>
    <row r="46" spans="1:40" s="69" customFormat="1" ht="27" customHeight="1" x14ac:dyDescent="0.2">
      <c r="A46" s="77">
        <v>31</v>
      </c>
      <c r="B46" s="39"/>
      <c r="C46" s="40"/>
      <c r="D46" s="71"/>
      <c r="E46" s="140"/>
      <c r="F46" s="141"/>
      <c r="G46" s="72" t="str">
        <f t="shared" si="0"/>
        <v/>
      </c>
      <c r="H46" s="142"/>
      <c r="I46" s="142"/>
      <c r="J46" s="73" t="str">
        <f t="shared" si="5"/>
        <v/>
      </c>
      <c r="K46" s="139"/>
      <c r="L46" s="139"/>
      <c r="M46" s="39"/>
      <c r="N46" s="74"/>
      <c r="O46" s="139"/>
      <c r="P46" s="139"/>
      <c r="Q46" s="39"/>
      <c r="R46" s="75"/>
      <c r="S46" s="94">
        <f t="shared" si="1"/>
        <v>0</v>
      </c>
      <c r="T46" s="95"/>
      <c r="U46" s="88"/>
      <c r="V46" s="169"/>
      <c r="W46" s="169"/>
      <c r="X46" s="169"/>
      <c r="Y46" s="169"/>
      <c r="Z46" s="169"/>
      <c r="AA46" s="169"/>
      <c r="AB46" s="136"/>
      <c r="AC46" s="136"/>
      <c r="AD46" s="136"/>
      <c r="AE46" s="136"/>
      <c r="AF46" s="136"/>
      <c r="AG46" s="136"/>
      <c r="AH46" s="136"/>
      <c r="AI46" s="136"/>
      <c r="AL46" s="69" t="str">
        <f t="shared" si="2"/>
        <v/>
      </c>
      <c r="AM46" s="69" t="str">
        <f t="shared" si="3"/>
        <v/>
      </c>
      <c r="AN46" s="69">
        <f t="shared" si="4"/>
        <v>0</v>
      </c>
    </row>
    <row r="47" spans="1:40" s="69" customFormat="1" ht="27" customHeight="1" x14ac:dyDescent="0.2">
      <c r="A47" s="77">
        <v>32</v>
      </c>
      <c r="B47" s="39"/>
      <c r="C47" s="40"/>
      <c r="D47" s="71"/>
      <c r="E47" s="140"/>
      <c r="F47" s="141"/>
      <c r="G47" s="72" t="str">
        <f t="shared" si="0"/>
        <v/>
      </c>
      <c r="H47" s="142"/>
      <c r="I47" s="142"/>
      <c r="J47" s="73" t="str">
        <f t="shared" si="5"/>
        <v/>
      </c>
      <c r="K47" s="139"/>
      <c r="L47" s="139"/>
      <c r="M47" s="39"/>
      <c r="N47" s="74"/>
      <c r="O47" s="139"/>
      <c r="P47" s="139"/>
      <c r="Q47" s="39"/>
      <c r="R47" s="75"/>
      <c r="S47" s="94">
        <f t="shared" si="1"/>
        <v>0</v>
      </c>
      <c r="T47" s="95"/>
      <c r="U47" s="88"/>
      <c r="V47" s="169"/>
      <c r="W47" s="169"/>
      <c r="X47" s="169"/>
      <c r="Y47" s="169"/>
      <c r="Z47" s="169"/>
      <c r="AA47" s="169"/>
      <c r="AB47" s="136"/>
      <c r="AC47" s="136"/>
      <c r="AD47" s="136"/>
      <c r="AE47" s="136"/>
      <c r="AF47" s="136"/>
      <c r="AG47" s="136"/>
      <c r="AH47" s="136"/>
      <c r="AI47" s="136"/>
      <c r="AL47" s="69" t="str">
        <f t="shared" si="2"/>
        <v/>
      </c>
      <c r="AM47" s="69" t="str">
        <f t="shared" si="3"/>
        <v/>
      </c>
      <c r="AN47" s="69">
        <f t="shared" si="4"/>
        <v>0</v>
      </c>
    </row>
    <row r="48" spans="1:40" s="69" customFormat="1" ht="27" customHeight="1" x14ac:dyDescent="0.2">
      <c r="A48" s="77">
        <v>33</v>
      </c>
      <c r="B48" s="39"/>
      <c r="C48" s="40"/>
      <c r="D48" s="71"/>
      <c r="E48" s="140"/>
      <c r="F48" s="141"/>
      <c r="G48" s="72" t="str">
        <f t="shared" si="0"/>
        <v/>
      </c>
      <c r="H48" s="142"/>
      <c r="I48" s="142"/>
      <c r="J48" s="73" t="str">
        <f t="shared" si="5"/>
        <v/>
      </c>
      <c r="K48" s="139"/>
      <c r="L48" s="139"/>
      <c r="M48" s="39"/>
      <c r="N48" s="74"/>
      <c r="O48" s="139"/>
      <c r="P48" s="139"/>
      <c r="Q48" s="39"/>
      <c r="R48" s="75"/>
      <c r="S48" s="94">
        <f t="shared" ref="S48:S79" si="6">300*(LEN(K48)&gt;5)+300*(LEN(O48)&gt;5)</f>
        <v>0</v>
      </c>
      <c r="T48" s="95"/>
      <c r="U48" s="88"/>
      <c r="V48" s="169"/>
      <c r="W48" s="169"/>
      <c r="X48" s="169"/>
      <c r="Y48" s="169"/>
      <c r="Z48" s="169"/>
      <c r="AA48" s="169"/>
      <c r="AB48" s="136"/>
      <c r="AC48" s="136"/>
      <c r="AD48" s="136"/>
      <c r="AE48" s="136"/>
      <c r="AF48" s="136"/>
      <c r="AG48" s="136"/>
      <c r="AH48" s="136"/>
      <c r="AI48" s="136"/>
      <c r="AL48" s="69" t="str">
        <f t="shared" si="2"/>
        <v/>
      </c>
      <c r="AM48" s="69" t="str">
        <f t="shared" si="3"/>
        <v/>
      </c>
      <c r="AN48" s="69">
        <f t="shared" si="4"/>
        <v>0</v>
      </c>
    </row>
    <row r="49" spans="1:40" s="69" customFormat="1" ht="27" customHeight="1" x14ac:dyDescent="0.2">
      <c r="A49" s="77">
        <v>34</v>
      </c>
      <c r="B49" s="39"/>
      <c r="C49" s="40"/>
      <c r="D49" s="71"/>
      <c r="E49" s="140"/>
      <c r="F49" s="141"/>
      <c r="G49" s="72" t="str">
        <f t="shared" si="0"/>
        <v/>
      </c>
      <c r="H49" s="142"/>
      <c r="I49" s="142"/>
      <c r="J49" s="73" t="str">
        <f t="shared" si="5"/>
        <v/>
      </c>
      <c r="K49" s="139"/>
      <c r="L49" s="139"/>
      <c r="M49" s="39"/>
      <c r="N49" s="74"/>
      <c r="O49" s="139"/>
      <c r="P49" s="139"/>
      <c r="Q49" s="39"/>
      <c r="R49" s="75"/>
      <c r="S49" s="94">
        <f t="shared" si="6"/>
        <v>0</v>
      </c>
      <c r="T49" s="95"/>
      <c r="U49" s="88"/>
      <c r="V49" s="169"/>
      <c r="W49" s="169"/>
      <c r="X49" s="169"/>
      <c r="Y49" s="169"/>
      <c r="Z49" s="169"/>
      <c r="AA49" s="169"/>
      <c r="AB49" s="136"/>
      <c r="AC49" s="136"/>
      <c r="AD49" s="136"/>
      <c r="AE49" s="136"/>
      <c r="AF49" s="136"/>
      <c r="AG49" s="136"/>
      <c r="AH49" s="136"/>
      <c r="AI49" s="136"/>
      <c r="AL49" s="69" t="str">
        <f t="shared" si="2"/>
        <v/>
      </c>
      <c r="AM49" s="69" t="str">
        <f t="shared" si="3"/>
        <v/>
      </c>
      <c r="AN49" s="69">
        <f t="shared" si="4"/>
        <v>0</v>
      </c>
    </row>
    <row r="50" spans="1:40" s="69" customFormat="1" ht="27" customHeight="1" x14ac:dyDescent="0.2">
      <c r="A50" s="77">
        <v>35</v>
      </c>
      <c r="B50" s="39"/>
      <c r="C50" s="40"/>
      <c r="D50" s="71"/>
      <c r="E50" s="140"/>
      <c r="F50" s="141"/>
      <c r="G50" s="72" t="str">
        <f t="shared" si="0"/>
        <v/>
      </c>
      <c r="H50" s="142"/>
      <c r="I50" s="142"/>
      <c r="J50" s="73" t="str">
        <f t="shared" si="5"/>
        <v/>
      </c>
      <c r="K50" s="139"/>
      <c r="L50" s="139"/>
      <c r="M50" s="39"/>
      <c r="N50" s="74"/>
      <c r="O50" s="139"/>
      <c r="P50" s="139"/>
      <c r="Q50" s="39"/>
      <c r="R50" s="75"/>
      <c r="S50" s="94">
        <f t="shared" si="6"/>
        <v>0</v>
      </c>
      <c r="T50" s="95"/>
      <c r="U50" s="88"/>
      <c r="V50" s="169"/>
      <c r="W50" s="169"/>
      <c r="X50" s="169"/>
      <c r="Y50" s="169"/>
      <c r="Z50" s="169"/>
      <c r="AA50" s="169"/>
      <c r="AB50" s="136"/>
      <c r="AC50" s="136"/>
      <c r="AD50" s="136"/>
      <c r="AE50" s="136"/>
      <c r="AF50" s="136"/>
      <c r="AG50" s="136"/>
      <c r="AH50" s="136"/>
      <c r="AI50" s="136"/>
      <c r="AL50" s="69" t="str">
        <f t="shared" si="2"/>
        <v/>
      </c>
      <c r="AM50" s="69" t="str">
        <f t="shared" si="3"/>
        <v/>
      </c>
      <c r="AN50" s="69">
        <f t="shared" si="4"/>
        <v>0</v>
      </c>
    </row>
    <row r="51" spans="1:40" s="69" customFormat="1" ht="27" customHeight="1" x14ac:dyDescent="0.2">
      <c r="A51" s="77">
        <v>36</v>
      </c>
      <c r="B51" s="39"/>
      <c r="C51" s="40"/>
      <c r="D51" s="71"/>
      <c r="E51" s="140"/>
      <c r="F51" s="141"/>
      <c r="G51" s="72" t="str">
        <f t="shared" si="0"/>
        <v/>
      </c>
      <c r="H51" s="142"/>
      <c r="I51" s="142"/>
      <c r="J51" s="73" t="str">
        <f t="shared" si="5"/>
        <v/>
      </c>
      <c r="K51" s="139"/>
      <c r="L51" s="139"/>
      <c r="M51" s="39"/>
      <c r="N51" s="74"/>
      <c r="O51" s="139"/>
      <c r="P51" s="139"/>
      <c r="Q51" s="39"/>
      <c r="R51" s="75"/>
      <c r="S51" s="94">
        <f t="shared" si="6"/>
        <v>0</v>
      </c>
      <c r="T51" s="95"/>
      <c r="U51" s="88"/>
      <c r="V51" s="169"/>
      <c r="W51" s="169"/>
      <c r="X51" s="169"/>
      <c r="Y51" s="169"/>
      <c r="Z51" s="169"/>
      <c r="AA51" s="169"/>
      <c r="AB51" s="136"/>
      <c r="AC51" s="136"/>
      <c r="AD51" s="136"/>
      <c r="AE51" s="136"/>
      <c r="AF51" s="136"/>
      <c r="AG51" s="136"/>
      <c r="AH51" s="136"/>
      <c r="AI51" s="136"/>
      <c r="AL51" s="69" t="str">
        <f t="shared" si="2"/>
        <v/>
      </c>
      <c r="AM51" s="69" t="str">
        <f t="shared" si="3"/>
        <v/>
      </c>
      <c r="AN51" s="69">
        <f t="shared" si="4"/>
        <v>0</v>
      </c>
    </row>
    <row r="52" spans="1:40" s="69" customFormat="1" ht="27" customHeight="1" x14ac:dyDescent="0.2">
      <c r="A52" s="77">
        <v>37</v>
      </c>
      <c r="B52" s="39"/>
      <c r="C52" s="40"/>
      <c r="D52" s="71"/>
      <c r="E52" s="140"/>
      <c r="F52" s="141"/>
      <c r="G52" s="72" t="str">
        <f t="shared" si="0"/>
        <v/>
      </c>
      <c r="H52" s="142"/>
      <c r="I52" s="142"/>
      <c r="J52" s="73" t="str">
        <f t="shared" si="5"/>
        <v/>
      </c>
      <c r="K52" s="139"/>
      <c r="L52" s="139"/>
      <c r="M52" s="39"/>
      <c r="N52" s="74"/>
      <c r="O52" s="139"/>
      <c r="P52" s="139"/>
      <c r="Q52" s="39"/>
      <c r="R52" s="75"/>
      <c r="S52" s="94">
        <f t="shared" si="6"/>
        <v>0</v>
      </c>
      <c r="T52" s="95"/>
      <c r="U52" s="88"/>
      <c r="V52" s="169"/>
      <c r="W52" s="169"/>
      <c r="X52" s="169"/>
      <c r="Y52" s="169"/>
      <c r="Z52" s="169"/>
      <c r="AA52" s="169"/>
      <c r="AB52" s="136"/>
      <c r="AC52" s="136"/>
      <c r="AD52" s="136"/>
      <c r="AE52" s="136"/>
      <c r="AF52" s="136"/>
      <c r="AG52" s="136"/>
      <c r="AH52" s="136"/>
      <c r="AI52" s="136"/>
      <c r="AL52" s="69" t="str">
        <f t="shared" si="2"/>
        <v/>
      </c>
      <c r="AM52" s="69" t="str">
        <f t="shared" si="3"/>
        <v/>
      </c>
      <c r="AN52" s="69">
        <f t="shared" si="4"/>
        <v>0</v>
      </c>
    </row>
    <row r="53" spans="1:40" s="69" customFormat="1" ht="27" customHeight="1" x14ac:dyDescent="0.2">
      <c r="A53" s="77">
        <v>38</v>
      </c>
      <c r="B53" s="39"/>
      <c r="C53" s="40"/>
      <c r="D53" s="71"/>
      <c r="E53" s="140"/>
      <c r="F53" s="141"/>
      <c r="G53" s="72" t="str">
        <f t="shared" si="0"/>
        <v/>
      </c>
      <c r="H53" s="142"/>
      <c r="I53" s="142"/>
      <c r="J53" s="73" t="str">
        <f t="shared" si="5"/>
        <v/>
      </c>
      <c r="K53" s="139"/>
      <c r="L53" s="139"/>
      <c r="M53" s="39"/>
      <c r="N53" s="74"/>
      <c r="O53" s="139"/>
      <c r="P53" s="139"/>
      <c r="Q53" s="39"/>
      <c r="R53" s="75"/>
      <c r="S53" s="94">
        <f t="shared" si="6"/>
        <v>0</v>
      </c>
      <c r="T53" s="95"/>
      <c r="U53" s="88"/>
      <c r="V53" s="169"/>
      <c r="W53" s="169"/>
      <c r="X53" s="169"/>
      <c r="Y53" s="169"/>
      <c r="Z53" s="169"/>
      <c r="AA53" s="169"/>
      <c r="AB53" s="136"/>
      <c r="AC53" s="136"/>
      <c r="AD53" s="136"/>
      <c r="AE53" s="136"/>
      <c r="AF53" s="136"/>
      <c r="AG53" s="136"/>
      <c r="AH53" s="136"/>
      <c r="AI53" s="136"/>
      <c r="AL53" s="69" t="str">
        <f t="shared" si="2"/>
        <v/>
      </c>
      <c r="AM53" s="69" t="str">
        <f t="shared" si="3"/>
        <v/>
      </c>
      <c r="AN53" s="69">
        <f t="shared" si="4"/>
        <v>0</v>
      </c>
    </row>
    <row r="54" spans="1:40" s="69" customFormat="1" ht="27" customHeight="1" x14ac:dyDescent="0.2">
      <c r="A54" s="77">
        <v>39</v>
      </c>
      <c r="B54" s="39"/>
      <c r="C54" s="40"/>
      <c r="D54" s="71"/>
      <c r="E54" s="140"/>
      <c r="F54" s="141"/>
      <c r="G54" s="72" t="str">
        <f t="shared" si="0"/>
        <v/>
      </c>
      <c r="H54" s="142"/>
      <c r="I54" s="142"/>
      <c r="J54" s="73" t="str">
        <f t="shared" si="5"/>
        <v/>
      </c>
      <c r="K54" s="139"/>
      <c r="L54" s="139"/>
      <c r="M54" s="39"/>
      <c r="N54" s="74"/>
      <c r="O54" s="139"/>
      <c r="P54" s="139"/>
      <c r="Q54" s="39"/>
      <c r="R54" s="75"/>
      <c r="S54" s="94">
        <f t="shared" si="6"/>
        <v>0</v>
      </c>
      <c r="T54" s="95"/>
      <c r="U54" s="88"/>
      <c r="V54" s="169"/>
      <c r="W54" s="169"/>
      <c r="X54" s="169"/>
      <c r="Y54" s="169"/>
      <c r="Z54" s="169"/>
      <c r="AA54" s="169"/>
      <c r="AB54" s="136"/>
      <c r="AC54" s="136"/>
      <c r="AD54" s="136"/>
      <c r="AE54" s="136"/>
      <c r="AF54" s="136"/>
      <c r="AG54" s="136"/>
      <c r="AH54" s="136"/>
      <c r="AI54" s="136"/>
      <c r="AL54" s="69" t="str">
        <f t="shared" si="2"/>
        <v/>
      </c>
      <c r="AM54" s="69" t="str">
        <f t="shared" si="3"/>
        <v/>
      </c>
      <c r="AN54" s="69">
        <f t="shared" si="4"/>
        <v>0</v>
      </c>
    </row>
    <row r="55" spans="1:40" s="69" customFormat="1" ht="27" customHeight="1" x14ac:dyDescent="0.2">
      <c r="A55" s="77">
        <v>40</v>
      </c>
      <c r="B55" s="39"/>
      <c r="C55" s="40"/>
      <c r="D55" s="71"/>
      <c r="E55" s="140"/>
      <c r="F55" s="141"/>
      <c r="G55" s="72" t="str">
        <f t="shared" si="0"/>
        <v/>
      </c>
      <c r="H55" s="142"/>
      <c r="I55" s="142"/>
      <c r="J55" s="73" t="str">
        <f t="shared" si="5"/>
        <v/>
      </c>
      <c r="K55" s="139"/>
      <c r="L55" s="139"/>
      <c r="M55" s="39"/>
      <c r="N55" s="74"/>
      <c r="O55" s="139"/>
      <c r="P55" s="139"/>
      <c r="Q55" s="39"/>
      <c r="R55" s="75"/>
      <c r="S55" s="94">
        <f t="shared" si="6"/>
        <v>0</v>
      </c>
      <c r="T55" s="95"/>
      <c r="U55" s="88"/>
      <c r="V55" s="169"/>
      <c r="W55" s="169"/>
      <c r="X55" s="169"/>
      <c r="Y55" s="169"/>
      <c r="Z55" s="169"/>
      <c r="AA55" s="169"/>
      <c r="AB55" s="136"/>
      <c r="AC55" s="136"/>
      <c r="AD55" s="136"/>
      <c r="AE55" s="136"/>
      <c r="AF55" s="136"/>
      <c r="AG55" s="136"/>
      <c r="AH55" s="136"/>
      <c r="AI55" s="136"/>
      <c r="AL55" s="69" t="str">
        <f t="shared" si="2"/>
        <v/>
      </c>
      <c r="AM55" s="69" t="str">
        <f t="shared" si="3"/>
        <v/>
      </c>
      <c r="AN55" s="69">
        <f t="shared" si="4"/>
        <v>0</v>
      </c>
    </row>
    <row r="56" spans="1:40" s="69" customFormat="1" ht="27" customHeight="1" x14ac:dyDescent="0.2">
      <c r="A56" s="77">
        <v>41</v>
      </c>
      <c r="B56" s="39"/>
      <c r="C56" s="40"/>
      <c r="D56" s="71"/>
      <c r="E56" s="140"/>
      <c r="F56" s="141"/>
      <c r="G56" s="72" t="str">
        <f t="shared" si="0"/>
        <v/>
      </c>
      <c r="H56" s="142"/>
      <c r="I56" s="142"/>
      <c r="J56" s="73" t="str">
        <f t="shared" si="5"/>
        <v/>
      </c>
      <c r="K56" s="139"/>
      <c r="L56" s="139"/>
      <c r="M56" s="39"/>
      <c r="N56" s="74"/>
      <c r="O56" s="139"/>
      <c r="P56" s="139"/>
      <c r="Q56" s="39"/>
      <c r="R56" s="75"/>
      <c r="S56" s="94">
        <f t="shared" si="6"/>
        <v>0</v>
      </c>
      <c r="T56" s="95"/>
      <c r="U56" s="88"/>
      <c r="V56" s="169"/>
      <c r="W56" s="169"/>
      <c r="X56" s="169"/>
      <c r="Y56" s="169"/>
      <c r="Z56" s="169"/>
      <c r="AA56" s="169"/>
      <c r="AB56" s="136"/>
      <c r="AC56" s="136"/>
      <c r="AD56" s="136"/>
      <c r="AE56" s="136"/>
      <c r="AF56" s="136"/>
      <c r="AG56" s="136"/>
      <c r="AH56" s="136"/>
      <c r="AI56" s="136"/>
      <c r="AL56" s="69" t="str">
        <f t="shared" si="2"/>
        <v/>
      </c>
      <c r="AM56" s="69" t="str">
        <f t="shared" si="3"/>
        <v/>
      </c>
      <c r="AN56" s="69">
        <f t="shared" si="4"/>
        <v>0</v>
      </c>
    </row>
    <row r="57" spans="1:40" s="69" customFormat="1" ht="27" customHeight="1" x14ac:dyDescent="0.2">
      <c r="A57" s="77">
        <v>42</v>
      </c>
      <c r="B57" s="39"/>
      <c r="C57" s="40"/>
      <c r="D57" s="71"/>
      <c r="E57" s="140"/>
      <c r="F57" s="141"/>
      <c r="G57" s="72" t="str">
        <f t="shared" si="0"/>
        <v/>
      </c>
      <c r="H57" s="142"/>
      <c r="I57" s="142"/>
      <c r="J57" s="73" t="str">
        <f t="shared" si="5"/>
        <v/>
      </c>
      <c r="K57" s="139"/>
      <c r="L57" s="139"/>
      <c r="M57" s="39"/>
      <c r="N57" s="74"/>
      <c r="O57" s="139"/>
      <c r="P57" s="139"/>
      <c r="Q57" s="39"/>
      <c r="R57" s="75"/>
      <c r="S57" s="94">
        <f t="shared" si="6"/>
        <v>0</v>
      </c>
      <c r="T57" s="95"/>
      <c r="U57" s="88"/>
      <c r="V57" s="169"/>
      <c r="W57" s="169"/>
      <c r="X57" s="169"/>
      <c r="Y57" s="169"/>
      <c r="Z57" s="169"/>
      <c r="AA57" s="169"/>
      <c r="AB57" s="136"/>
      <c r="AC57" s="136"/>
      <c r="AD57" s="136"/>
      <c r="AE57" s="136"/>
      <c r="AF57" s="136"/>
      <c r="AG57" s="136"/>
      <c r="AH57" s="136"/>
      <c r="AI57" s="136"/>
      <c r="AL57" s="69" t="str">
        <f t="shared" si="2"/>
        <v/>
      </c>
      <c r="AM57" s="69" t="str">
        <f t="shared" si="3"/>
        <v/>
      </c>
      <c r="AN57" s="69">
        <f t="shared" si="4"/>
        <v>0</v>
      </c>
    </row>
    <row r="58" spans="1:40" s="69" customFormat="1" ht="27" customHeight="1" x14ac:dyDescent="0.2">
      <c r="A58" s="77">
        <v>43</v>
      </c>
      <c r="B58" s="39"/>
      <c r="C58" s="40"/>
      <c r="D58" s="71"/>
      <c r="E58" s="140"/>
      <c r="F58" s="141"/>
      <c r="G58" s="72" t="str">
        <f t="shared" si="0"/>
        <v/>
      </c>
      <c r="H58" s="142"/>
      <c r="I58" s="142"/>
      <c r="J58" s="73" t="str">
        <f t="shared" si="5"/>
        <v/>
      </c>
      <c r="K58" s="139"/>
      <c r="L58" s="139"/>
      <c r="M58" s="39"/>
      <c r="N58" s="74"/>
      <c r="O58" s="139"/>
      <c r="P58" s="139"/>
      <c r="Q58" s="39"/>
      <c r="R58" s="75"/>
      <c r="S58" s="94">
        <f t="shared" si="6"/>
        <v>0</v>
      </c>
      <c r="T58" s="95"/>
      <c r="U58" s="88"/>
      <c r="V58" s="169"/>
      <c r="W58" s="169"/>
      <c r="X58" s="169"/>
      <c r="Y58" s="169"/>
      <c r="Z58" s="169"/>
      <c r="AA58" s="169"/>
      <c r="AB58" s="136"/>
      <c r="AC58" s="136"/>
      <c r="AD58" s="136"/>
      <c r="AE58" s="136"/>
      <c r="AF58" s="136"/>
      <c r="AG58" s="136"/>
      <c r="AH58" s="136"/>
      <c r="AI58" s="136"/>
      <c r="AL58" s="69" t="str">
        <f t="shared" si="2"/>
        <v/>
      </c>
      <c r="AM58" s="69" t="str">
        <f t="shared" si="3"/>
        <v/>
      </c>
      <c r="AN58" s="69">
        <f t="shared" si="4"/>
        <v>0</v>
      </c>
    </row>
    <row r="59" spans="1:40" s="69" customFormat="1" ht="27" customHeight="1" x14ac:dyDescent="0.2">
      <c r="A59" s="77">
        <v>44</v>
      </c>
      <c r="B59" s="39"/>
      <c r="C59" s="40"/>
      <c r="D59" s="71"/>
      <c r="E59" s="140"/>
      <c r="F59" s="141"/>
      <c r="G59" s="72" t="str">
        <f t="shared" si="0"/>
        <v/>
      </c>
      <c r="H59" s="142"/>
      <c r="I59" s="142"/>
      <c r="J59" s="73" t="str">
        <f t="shared" si="5"/>
        <v/>
      </c>
      <c r="K59" s="139"/>
      <c r="L59" s="139"/>
      <c r="M59" s="39"/>
      <c r="N59" s="74"/>
      <c r="O59" s="139"/>
      <c r="P59" s="139"/>
      <c r="Q59" s="39"/>
      <c r="R59" s="75"/>
      <c r="S59" s="94">
        <f t="shared" si="6"/>
        <v>0</v>
      </c>
      <c r="T59" s="95"/>
      <c r="U59" s="88"/>
      <c r="V59" s="169"/>
      <c r="W59" s="169"/>
      <c r="X59" s="169"/>
      <c r="Y59" s="169"/>
      <c r="Z59" s="169"/>
      <c r="AA59" s="169"/>
      <c r="AB59" s="136"/>
      <c r="AC59" s="136"/>
      <c r="AD59" s="136"/>
      <c r="AE59" s="136"/>
      <c r="AF59" s="136"/>
      <c r="AG59" s="136"/>
      <c r="AH59" s="136"/>
      <c r="AI59" s="136"/>
      <c r="AL59" s="69" t="str">
        <f t="shared" si="2"/>
        <v/>
      </c>
      <c r="AM59" s="69" t="str">
        <f t="shared" si="3"/>
        <v/>
      </c>
      <c r="AN59" s="69">
        <f t="shared" si="4"/>
        <v>0</v>
      </c>
    </row>
    <row r="60" spans="1:40" s="69" customFormat="1" ht="27" customHeight="1" x14ac:dyDescent="0.2">
      <c r="A60" s="77">
        <v>45</v>
      </c>
      <c r="B60" s="39"/>
      <c r="C60" s="40"/>
      <c r="D60" s="71"/>
      <c r="E60" s="140"/>
      <c r="F60" s="141"/>
      <c r="G60" s="72" t="str">
        <f t="shared" si="0"/>
        <v/>
      </c>
      <c r="H60" s="142"/>
      <c r="I60" s="142"/>
      <c r="J60" s="73" t="str">
        <f t="shared" si="5"/>
        <v/>
      </c>
      <c r="K60" s="139"/>
      <c r="L60" s="139"/>
      <c r="M60" s="39"/>
      <c r="N60" s="74"/>
      <c r="O60" s="139"/>
      <c r="P60" s="139"/>
      <c r="Q60" s="39"/>
      <c r="R60" s="75"/>
      <c r="S60" s="94">
        <f t="shared" si="6"/>
        <v>0</v>
      </c>
      <c r="T60" s="95"/>
      <c r="U60" s="88"/>
      <c r="V60" s="169"/>
      <c r="W60" s="169"/>
      <c r="X60" s="169"/>
      <c r="Y60" s="169"/>
      <c r="Z60" s="169"/>
      <c r="AA60" s="169"/>
      <c r="AB60" s="136"/>
      <c r="AC60" s="136"/>
      <c r="AD60" s="136"/>
      <c r="AE60" s="136"/>
      <c r="AF60" s="136"/>
      <c r="AG60" s="136"/>
      <c r="AH60" s="136"/>
      <c r="AI60" s="136"/>
      <c r="AL60" s="69" t="str">
        <f t="shared" si="2"/>
        <v/>
      </c>
      <c r="AM60" s="69" t="str">
        <f t="shared" si="3"/>
        <v/>
      </c>
      <c r="AN60" s="69">
        <f t="shared" si="4"/>
        <v>0</v>
      </c>
    </row>
    <row r="61" spans="1:40" s="69" customFormat="1" ht="27" customHeight="1" x14ac:dyDescent="0.2">
      <c r="A61" s="77">
        <v>46</v>
      </c>
      <c r="B61" s="39"/>
      <c r="C61" s="40"/>
      <c r="D61" s="71"/>
      <c r="E61" s="140"/>
      <c r="F61" s="141"/>
      <c r="G61" s="72" t="str">
        <f t="shared" si="0"/>
        <v/>
      </c>
      <c r="H61" s="142"/>
      <c r="I61" s="142"/>
      <c r="J61" s="73" t="str">
        <f t="shared" si="5"/>
        <v/>
      </c>
      <c r="K61" s="139"/>
      <c r="L61" s="139"/>
      <c r="M61" s="39"/>
      <c r="N61" s="74"/>
      <c r="O61" s="139"/>
      <c r="P61" s="139"/>
      <c r="Q61" s="39"/>
      <c r="R61" s="75"/>
      <c r="S61" s="94">
        <f t="shared" si="6"/>
        <v>0</v>
      </c>
      <c r="T61" s="95"/>
      <c r="U61" s="88"/>
      <c r="V61" s="169"/>
      <c r="W61" s="169"/>
      <c r="X61" s="169"/>
      <c r="Y61" s="169"/>
      <c r="Z61" s="169"/>
      <c r="AA61" s="169"/>
      <c r="AB61" s="136"/>
      <c r="AC61" s="136"/>
      <c r="AD61" s="136"/>
      <c r="AE61" s="136"/>
      <c r="AF61" s="136"/>
      <c r="AG61" s="136"/>
      <c r="AH61" s="136"/>
      <c r="AI61" s="136"/>
      <c r="AL61" s="69" t="str">
        <f t="shared" si="2"/>
        <v/>
      </c>
      <c r="AM61" s="69" t="str">
        <f t="shared" si="3"/>
        <v/>
      </c>
      <c r="AN61" s="69">
        <f t="shared" si="4"/>
        <v>0</v>
      </c>
    </row>
    <row r="62" spans="1:40" s="69" customFormat="1" ht="27" customHeight="1" x14ac:dyDescent="0.2">
      <c r="A62" s="77">
        <v>47</v>
      </c>
      <c r="B62" s="39"/>
      <c r="C62" s="40"/>
      <c r="D62" s="71"/>
      <c r="E62" s="167"/>
      <c r="F62" s="168"/>
      <c r="G62" s="72" t="str">
        <f t="shared" si="0"/>
        <v/>
      </c>
      <c r="H62" s="142"/>
      <c r="I62" s="142"/>
      <c r="J62" s="73" t="str">
        <f t="shared" si="5"/>
        <v/>
      </c>
      <c r="K62" s="139"/>
      <c r="L62" s="139"/>
      <c r="M62" s="39"/>
      <c r="N62" s="74"/>
      <c r="O62" s="139"/>
      <c r="P62" s="139"/>
      <c r="Q62" s="39"/>
      <c r="R62" s="75"/>
      <c r="S62" s="94">
        <f t="shared" si="6"/>
        <v>0</v>
      </c>
      <c r="T62" s="95"/>
      <c r="U62" s="88"/>
      <c r="V62" s="169"/>
      <c r="W62" s="169"/>
      <c r="X62" s="169"/>
      <c r="Y62" s="169"/>
      <c r="Z62" s="169"/>
      <c r="AA62" s="169"/>
      <c r="AB62" s="136"/>
      <c r="AC62" s="136"/>
      <c r="AD62" s="136"/>
      <c r="AE62" s="136"/>
      <c r="AF62" s="136"/>
      <c r="AG62" s="136"/>
      <c r="AH62" s="136"/>
      <c r="AI62" s="136"/>
      <c r="AL62" s="69" t="str">
        <f t="shared" si="2"/>
        <v/>
      </c>
      <c r="AM62" s="69" t="str">
        <f t="shared" si="3"/>
        <v/>
      </c>
      <c r="AN62" s="69">
        <f t="shared" si="4"/>
        <v>0</v>
      </c>
    </row>
    <row r="63" spans="1:40" s="69" customFormat="1" ht="27" customHeight="1" x14ac:dyDescent="0.2">
      <c r="A63" s="77">
        <v>48</v>
      </c>
      <c r="B63" s="39"/>
      <c r="C63" s="40"/>
      <c r="D63" s="71"/>
      <c r="E63" s="167"/>
      <c r="F63" s="168"/>
      <c r="G63" s="72" t="str">
        <f t="shared" si="0"/>
        <v/>
      </c>
      <c r="H63" s="142"/>
      <c r="I63" s="142"/>
      <c r="J63" s="73" t="str">
        <f t="shared" si="5"/>
        <v/>
      </c>
      <c r="K63" s="139"/>
      <c r="L63" s="139"/>
      <c r="M63" s="39"/>
      <c r="N63" s="74"/>
      <c r="O63" s="139"/>
      <c r="P63" s="139"/>
      <c r="Q63" s="39"/>
      <c r="R63" s="75"/>
      <c r="S63" s="94">
        <f t="shared" si="6"/>
        <v>0</v>
      </c>
      <c r="T63" s="95"/>
      <c r="U63" s="88"/>
      <c r="V63" s="169"/>
      <c r="W63" s="169"/>
      <c r="X63" s="169"/>
      <c r="Y63" s="169"/>
      <c r="Z63" s="169"/>
      <c r="AA63" s="169"/>
      <c r="AB63" s="136"/>
      <c r="AC63" s="136"/>
      <c r="AD63" s="136"/>
      <c r="AE63" s="136"/>
      <c r="AF63" s="136"/>
      <c r="AG63" s="136"/>
      <c r="AH63" s="136"/>
      <c r="AI63" s="136"/>
      <c r="AL63" s="69" t="str">
        <f t="shared" si="2"/>
        <v/>
      </c>
      <c r="AM63" s="69" t="str">
        <f t="shared" si="3"/>
        <v/>
      </c>
      <c r="AN63" s="69">
        <f t="shared" si="4"/>
        <v>0</v>
      </c>
    </row>
    <row r="64" spans="1:40" s="69" customFormat="1" ht="27" customHeight="1" x14ac:dyDescent="0.2">
      <c r="A64" s="77">
        <v>49</v>
      </c>
      <c r="B64" s="39"/>
      <c r="C64" s="40"/>
      <c r="D64" s="71"/>
      <c r="E64" s="167"/>
      <c r="F64" s="168"/>
      <c r="G64" s="72" t="str">
        <f t="shared" si="0"/>
        <v/>
      </c>
      <c r="H64" s="142"/>
      <c r="I64" s="142"/>
      <c r="J64" s="73" t="str">
        <f t="shared" si="5"/>
        <v/>
      </c>
      <c r="K64" s="139"/>
      <c r="L64" s="139"/>
      <c r="M64" s="39"/>
      <c r="N64" s="74"/>
      <c r="O64" s="139"/>
      <c r="P64" s="139"/>
      <c r="Q64" s="39"/>
      <c r="R64" s="75"/>
      <c r="S64" s="94">
        <f t="shared" si="6"/>
        <v>0</v>
      </c>
      <c r="T64" s="95"/>
      <c r="U64" s="88"/>
      <c r="V64" s="169"/>
      <c r="W64" s="169"/>
      <c r="X64" s="169"/>
      <c r="Y64" s="169"/>
      <c r="Z64" s="169"/>
      <c r="AA64" s="169"/>
      <c r="AB64" s="136"/>
      <c r="AC64" s="136"/>
      <c r="AD64" s="136"/>
      <c r="AE64" s="136"/>
      <c r="AF64" s="136"/>
      <c r="AG64" s="136"/>
      <c r="AH64" s="136"/>
      <c r="AI64" s="136"/>
      <c r="AL64" s="69" t="str">
        <f t="shared" si="2"/>
        <v/>
      </c>
      <c r="AM64" s="69" t="str">
        <f t="shared" si="3"/>
        <v/>
      </c>
      <c r="AN64" s="69">
        <f t="shared" si="4"/>
        <v>0</v>
      </c>
    </row>
    <row r="65" spans="1:40" s="69" customFormat="1" ht="27" customHeight="1" x14ac:dyDescent="0.2">
      <c r="A65" s="77">
        <v>50</v>
      </c>
      <c r="B65" s="39"/>
      <c r="C65" s="40"/>
      <c r="D65" s="71"/>
      <c r="E65" s="167"/>
      <c r="F65" s="168"/>
      <c r="G65" s="72" t="str">
        <f t="shared" si="0"/>
        <v/>
      </c>
      <c r="H65" s="142"/>
      <c r="I65" s="142"/>
      <c r="J65" s="73" t="str">
        <f t="shared" si="5"/>
        <v/>
      </c>
      <c r="K65" s="139"/>
      <c r="L65" s="139"/>
      <c r="M65" s="39"/>
      <c r="N65" s="74"/>
      <c r="O65" s="139"/>
      <c r="P65" s="139"/>
      <c r="Q65" s="39"/>
      <c r="R65" s="75"/>
      <c r="S65" s="94">
        <f t="shared" si="6"/>
        <v>0</v>
      </c>
      <c r="T65" s="95"/>
      <c r="U65" s="88"/>
      <c r="V65" s="169"/>
      <c r="W65" s="169"/>
      <c r="X65" s="169"/>
      <c r="Y65" s="169"/>
      <c r="Z65" s="169"/>
      <c r="AA65" s="169"/>
      <c r="AB65" s="136"/>
      <c r="AC65" s="136"/>
      <c r="AD65" s="136"/>
      <c r="AE65" s="136"/>
      <c r="AF65" s="136"/>
      <c r="AG65" s="136"/>
      <c r="AH65" s="136"/>
      <c r="AI65" s="136"/>
      <c r="AL65" s="69" t="str">
        <f t="shared" si="2"/>
        <v/>
      </c>
      <c r="AM65" s="69" t="str">
        <f t="shared" si="3"/>
        <v/>
      </c>
      <c r="AN65" s="69">
        <f t="shared" si="4"/>
        <v>0</v>
      </c>
    </row>
    <row r="66" spans="1:40" s="69" customFormat="1" ht="27" customHeight="1" x14ac:dyDescent="0.2">
      <c r="A66" s="77">
        <v>51</v>
      </c>
      <c r="B66" s="39"/>
      <c r="C66" s="40"/>
      <c r="D66" s="71"/>
      <c r="E66" s="167"/>
      <c r="F66" s="168"/>
      <c r="G66" s="72" t="str">
        <f t="shared" si="0"/>
        <v/>
      </c>
      <c r="H66" s="142"/>
      <c r="I66" s="142"/>
      <c r="J66" s="73" t="str">
        <f t="shared" si="5"/>
        <v/>
      </c>
      <c r="K66" s="139"/>
      <c r="L66" s="139"/>
      <c r="M66" s="39"/>
      <c r="N66" s="74"/>
      <c r="O66" s="139"/>
      <c r="P66" s="139"/>
      <c r="Q66" s="39"/>
      <c r="R66" s="75"/>
      <c r="S66" s="94">
        <f t="shared" si="6"/>
        <v>0</v>
      </c>
      <c r="T66" s="95"/>
      <c r="U66" s="88"/>
      <c r="V66" s="169"/>
      <c r="W66" s="169"/>
      <c r="X66" s="169"/>
      <c r="Y66" s="169"/>
      <c r="Z66" s="169"/>
      <c r="AA66" s="169"/>
      <c r="AB66" s="136"/>
      <c r="AC66" s="136"/>
      <c r="AD66" s="136"/>
      <c r="AE66" s="136"/>
      <c r="AF66" s="136"/>
      <c r="AG66" s="136"/>
      <c r="AH66" s="136"/>
      <c r="AI66" s="136"/>
      <c r="AL66" s="69" t="str">
        <f t="shared" si="2"/>
        <v/>
      </c>
      <c r="AM66" s="69" t="str">
        <f t="shared" si="3"/>
        <v/>
      </c>
      <c r="AN66" s="69">
        <f t="shared" si="4"/>
        <v>0</v>
      </c>
    </row>
    <row r="67" spans="1:40" s="69" customFormat="1" ht="27" customHeight="1" x14ac:dyDescent="0.2">
      <c r="A67" s="77">
        <v>52</v>
      </c>
      <c r="B67" s="39"/>
      <c r="C67" s="40"/>
      <c r="D67" s="71"/>
      <c r="E67" s="167"/>
      <c r="F67" s="168"/>
      <c r="G67" s="72" t="str">
        <f t="shared" si="0"/>
        <v/>
      </c>
      <c r="H67" s="142"/>
      <c r="I67" s="142"/>
      <c r="J67" s="73" t="str">
        <f t="shared" si="5"/>
        <v/>
      </c>
      <c r="K67" s="139"/>
      <c r="L67" s="139"/>
      <c r="M67" s="39"/>
      <c r="N67" s="74"/>
      <c r="O67" s="139"/>
      <c r="P67" s="139"/>
      <c r="Q67" s="39"/>
      <c r="R67" s="75"/>
      <c r="S67" s="94">
        <f t="shared" si="6"/>
        <v>0</v>
      </c>
      <c r="T67" s="95"/>
      <c r="U67" s="88"/>
      <c r="V67" s="169"/>
      <c r="W67" s="169"/>
      <c r="X67" s="169"/>
      <c r="Y67" s="169"/>
      <c r="Z67" s="169"/>
      <c r="AA67" s="169"/>
      <c r="AB67" s="136"/>
      <c r="AC67" s="136"/>
      <c r="AD67" s="136"/>
      <c r="AE67" s="136"/>
      <c r="AF67" s="136"/>
      <c r="AG67" s="136"/>
      <c r="AH67" s="136"/>
      <c r="AI67" s="136"/>
      <c r="AL67" s="69" t="str">
        <f t="shared" si="2"/>
        <v/>
      </c>
      <c r="AM67" s="69" t="str">
        <f t="shared" si="3"/>
        <v/>
      </c>
      <c r="AN67" s="69">
        <f t="shared" si="4"/>
        <v>0</v>
      </c>
    </row>
    <row r="68" spans="1:40" s="69" customFormat="1" ht="27" customHeight="1" x14ac:dyDescent="0.2">
      <c r="A68" s="77">
        <v>53</v>
      </c>
      <c r="B68" s="39"/>
      <c r="C68" s="40"/>
      <c r="D68" s="71"/>
      <c r="E68" s="167"/>
      <c r="F68" s="168"/>
      <c r="G68" s="72" t="str">
        <f t="shared" si="0"/>
        <v/>
      </c>
      <c r="H68" s="142"/>
      <c r="I68" s="142"/>
      <c r="J68" s="73" t="str">
        <f t="shared" si="5"/>
        <v/>
      </c>
      <c r="K68" s="139"/>
      <c r="L68" s="139"/>
      <c r="M68" s="39"/>
      <c r="N68" s="74"/>
      <c r="O68" s="139"/>
      <c r="P68" s="139"/>
      <c r="Q68" s="39"/>
      <c r="R68" s="75"/>
      <c r="S68" s="94">
        <f t="shared" si="6"/>
        <v>0</v>
      </c>
      <c r="T68" s="95"/>
      <c r="U68" s="88"/>
      <c r="V68" s="169"/>
      <c r="W68" s="169"/>
      <c r="X68" s="169"/>
      <c r="Y68" s="169"/>
      <c r="Z68" s="169"/>
      <c r="AA68" s="169"/>
      <c r="AB68" s="136"/>
      <c r="AC68" s="136"/>
      <c r="AD68" s="136"/>
      <c r="AE68" s="136"/>
      <c r="AF68" s="136"/>
      <c r="AG68" s="136"/>
      <c r="AH68" s="136"/>
      <c r="AI68" s="136"/>
      <c r="AL68" s="69" t="str">
        <f t="shared" si="2"/>
        <v/>
      </c>
      <c r="AM68" s="69" t="str">
        <f t="shared" si="3"/>
        <v/>
      </c>
      <c r="AN68" s="69">
        <f t="shared" si="4"/>
        <v>0</v>
      </c>
    </row>
    <row r="69" spans="1:40" s="69" customFormat="1" ht="27" customHeight="1" x14ac:dyDescent="0.2">
      <c r="A69" s="77">
        <v>54</v>
      </c>
      <c r="B69" s="39"/>
      <c r="C69" s="40"/>
      <c r="D69" s="71"/>
      <c r="E69" s="167"/>
      <c r="F69" s="168"/>
      <c r="G69" s="72" t="str">
        <f t="shared" si="0"/>
        <v/>
      </c>
      <c r="H69" s="142"/>
      <c r="I69" s="142"/>
      <c r="J69" s="73" t="str">
        <f t="shared" si="5"/>
        <v/>
      </c>
      <c r="K69" s="139"/>
      <c r="L69" s="139"/>
      <c r="M69" s="39"/>
      <c r="N69" s="74"/>
      <c r="O69" s="139"/>
      <c r="P69" s="139"/>
      <c r="Q69" s="39"/>
      <c r="R69" s="75"/>
      <c r="S69" s="94">
        <f t="shared" si="6"/>
        <v>0</v>
      </c>
      <c r="T69" s="95"/>
      <c r="U69" s="88"/>
      <c r="V69" s="169"/>
      <c r="W69" s="169"/>
      <c r="X69" s="169"/>
      <c r="Y69" s="169"/>
      <c r="Z69" s="169"/>
      <c r="AA69" s="169"/>
      <c r="AB69" s="136"/>
      <c r="AC69" s="136"/>
      <c r="AD69" s="136"/>
      <c r="AE69" s="136"/>
      <c r="AF69" s="136"/>
      <c r="AG69" s="136"/>
      <c r="AH69" s="136"/>
      <c r="AI69" s="136"/>
      <c r="AL69" s="69" t="str">
        <f t="shared" si="2"/>
        <v/>
      </c>
      <c r="AM69" s="69" t="str">
        <f t="shared" si="3"/>
        <v/>
      </c>
      <c r="AN69" s="69">
        <f t="shared" si="4"/>
        <v>0</v>
      </c>
    </row>
    <row r="70" spans="1:40" s="69" customFormat="1" ht="27" customHeight="1" x14ac:dyDescent="0.2">
      <c r="A70" s="77">
        <v>55</v>
      </c>
      <c r="B70" s="39"/>
      <c r="C70" s="40"/>
      <c r="D70" s="71"/>
      <c r="E70" s="167"/>
      <c r="F70" s="168"/>
      <c r="G70" s="72" t="str">
        <f t="shared" si="0"/>
        <v/>
      </c>
      <c r="H70" s="142"/>
      <c r="I70" s="142"/>
      <c r="J70" s="73" t="str">
        <f t="shared" si="5"/>
        <v/>
      </c>
      <c r="K70" s="139"/>
      <c r="L70" s="139"/>
      <c r="M70" s="39"/>
      <c r="N70" s="74"/>
      <c r="O70" s="139"/>
      <c r="P70" s="139"/>
      <c r="Q70" s="39"/>
      <c r="R70" s="75"/>
      <c r="S70" s="94">
        <f t="shared" si="6"/>
        <v>0</v>
      </c>
      <c r="T70" s="95"/>
      <c r="U70" s="88"/>
      <c r="V70" s="169"/>
      <c r="W70" s="169"/>
      <c r="X70" s="169"/>
      <c r="Y70" s="169"/>
      <c r="Z70" s="169"/>
      <c r="AA70" s="169"/>
      <c r="AB70" s="136"/>
      <c r="AC70" s="136"/>
      <c r="AD70" s="136"/>
      <c r="AE70" s="136"/>
      <c r="AF70" s="136"/>
      <c r="AG70" s="136"/>
      <c r="AH70" s="136"/>
      <c r="AI70" s="136"/>
      <c r="AL70" s="69" t="str">
        <f t="shared" si="2"/>
        <v/>
      </c>
      <c r="AM70" s="69" t="str">
        <f t="shared" si="3"/>
        <v/>
      </c>
      <c r="AN70" s="69">
        <f t="shared" si="4"/>
        <v>0</v>
      </c>
    </row>
    <row r="71" spans="1:40" s="69" customFormat="1" ht="27" customHeight="1" x14ac:dyDescent="0.2">
      <c r="A71" s="77">
        <v>56</v>
      </c>
      <c r="B71" s="39"/>
      <c r="C71" s="40"/>
      <c r="D71" s="71"/>
      <c r="E71" s="167"/>
      <c r="F71" s="168"/>
      <c r="G71" s="72" t="str">
        <f t="shared" si="0"/>
        <v/>
      </c>
      <c r="H71" s="142"/>
      <c r="I71" s="142"/>
      <c r="J71" s="73" t="str">
        <f t="shared" si="5"/>
        <v/>
      </c>
      <c r="K71" s="139"/>
      <c r="L71" s="139"/>
      <c r="M71" s="39"/>
      <c r="N71" s="74"/>
      <c r="O71" s="139"/>
      <c r="P71" s="139"/>
      <c r="Q71" s="39"/>
      <c r="R71" s="75"/>
      <c r="S71" s="94">
        <f t="shared" si="6"/>
        <v>0</v>
      </c>
      <c r="T71" s="95"/>
      <c r="U71" s="88"/>
      <c r="V71" s="169"/>
      <c r="W71" s="169"/>
      <c r="X71" s="169"/>
      <c r="Y71" s="169"/>
      <c r="Z71" s="169"/>
      <c r="AA71" s="169"/>
      <c r="AB71" s="136"/>
      <c r="AC71" s="136"/>
      <c r="AD71" s="136"/>
      <c r="AE71" s="136"/>
      <c r="AF71" s="136"/>
      <c r="AG71" s="136"/>
      <c r="AH71" s="136"/>
      <c r="AI71" s="136"/>
      <c r="AL71" s="69" t="str">
        <f t="shared" si="2"/>
        <v/>
      </c>
      <c r="AM71" s="69" t="str">
        <f t="shared" si="3"/>
        <v/>
      </c>
      <c r="AN71" s="69">
        <f t="shared" si="4"/>
        <v>0</v>
      </c>
    </row>
    <row r="72" spans="1:40" s="69" customFormat="1" ht="27" customHeight="1" x14ac:dyDescent="0.2">
      <c r="A72" s="77">
        <v>57</v>
      </c>
      <c r="B72" s="39"/>
      <c r="C72" s="40"/>
      <c r="D72" s="71"/>
      <c r="E72" s="167"/>
      <c r="F72" s="168"/>
      <c r="G72" s="72" t="str">
        <f t="shared" si="0"/>
        <v/>
      </c>
      <c r="H72" s="142"/>
      <c r="I72" s="142"/>
      <c r="J72" s="73" t="str">
        <f t="shared" si="5"/>
        <v/>
      </c>
      <c r="K72" s="139"/>
      <c r="L72" s="139"/>
      <c r="M72" s="39"/>
      <c r="N72" s="74"/>
      <c r="O72" s="139"/>
      <c r="P72" s="139"/>
      <c r="Q72" s="39"/>
      <c r="R72" s="75"/>
      <c r="S72" s="94">
        <f t="shared" si="6"/>
        <v>0</v>
      </c>
      <c r="T72" s="95"/>
      <c r="U72" s="88"/>
      <c r="V72" s="169"/>
      <c r="W72" s="169"/>
      <c r="X72" s="169"/>
      <c r="Y72" s="169"/>
      <c r="Z72" s="169"/>
      <c r="AA72" s="169"/>
      <c r="AB72" s="136"/>
      <c r="AC72" s="136"/>
      <c r="AD72" s="136"/>
      <c r="AE72" s="136"/>
      <c r="AF72" s="136"/>
      <c r="AG72" s="136"/>
      <c r="AH72" s="136"/>
      <c r="AI72" s="136"/>
      <c r="AL72" s="69" t="str">
        <f t="shared" si="2"/>
        <v/>
      </c>
      <c r="AM72" s="69" t="str">
        <f t="shared" si="3"/>
        <v/>
      </c>
      <c r="AN72" s="69">
        <f t="shared" si="4"/>
        <v>0</v>
      </c>
    </row>
    <row r="73" spans="1:40" s="69" customFormat="1" ht="27" customHeight="1" x14ac:dyDescent="0.2">
      <c r="A73" s="77">
        <v>58</v>
      </c>
      <c r="B73" s="39"/>
      <c r="C73" s="40"/>
      <c r="D73" s="71"/>
      <c r="E73" s="167"/>
      <c r="F73" s="168"/>
      <c r="G73" s="72" t="str">
        <f t="shared" si="0"/>
        <v/>
      </c>
      <c r="H73" s="142"/>
      <c r="I73" s="142"/>
      <c r="J73" s="73" t="str">
        <f t="shared" si="5"/>
        <v/>
      </c>
      <c r="K73" s="139"/>
      <c r="L73" s="139"/>
      <c r="M73" s="39"/>
      <c r="N73" s="74"/>
      <c r="O73" s="139"/>
      <c r="P73" s="139"/>
      <c r="Q73" s="39"/>
      <c r="R73" s="75"/>
      <c r="S73" s="94">
        <f t="shared" si="6"/>
        <v>0</v>
      </c>
      <c r="T73" s="95"/>
      <c r="U73" s="88"/>
      <c r="V73" s="169"/>
      <c r="W73" s="169"/>
      <c r="X73" s="169"/>
      <c r="Y73" s="169"/>
      <c r="Z73" s="169"/>
      <c r="AA73" s="169"/>
      <c r="AB73" s="136"/>
      <c r="AC73" s="136"/>
      <c r="AD73" s="136"/>
      <c r="AE73" s="136"/>
      <c r="AF73" s="136"/>
      <c r="AG73" s="136"/>
      <c r="AH73" s="136"/>
      <c r="AI73" s="136"/>
      <c r="AL73" s="69" t="str">
        <f t="shared" si="2"/>
        <v/>
      </c>
      <c r="AM73" s="69" t="str">
        <f t="shared" si="3"/>
        <v/>
      </c>
      <c r="AN73" s="69">
        <f t="shared" si="4"/>
        <v>0</v>
      </c>
    </row>
    <row r="74" spans="1:40" s="69" customFormat="1" ht="27" customHeight="1" x14ac:dyDescent="0.2">
      <c r="A74" s="77">
        <v>59</v>
      </c>
      <c r="B74" s="39"/>
      <c r="C74" s="40"/>
      <c r="D74" s="71"/>
      <c r="E74" s="167"/>
      <c r="F74" s="168"/>
      <c r="G74" s="72" t="str">
        <f t="shared" si="0"/>
        <v/>
      </c>
      <c r="H74" s="142"/>
      <c r="I74" s="142"/>
      <c r="J74" s="73" t="str">
        <f t="shared" si="5"/>
        <v/>
      </c>
      <c r="K74" s="139"/>
      <c r="L74" s="139"/>
      <c r="M74" s="39"/>
      <c r="N74" s="74"/>
      <c r="O74" s="139"/>
      <c r="P74" s="139"/>
      <c r="Q74" s="39"/>
      <c r="R74" s="75"/>
      <c r="S74" s="94">
        <f t="shared" si="6"/>
        <v>0</v>
      </c>
      <c r="T74" s="95"/>
      <c r="U74" s="88"/>
      <c r="V74" s="169"/>
      <c r="W74" s="169"/>
      <c r="X74" s="169"/>
      <c r="Y74" s="169"/>
      <c r="Z74" s="169"/>
      <c r="AA74" s="169"/>
      <c r="AB74" s="136"/>
      <c r="AC74" s="136"/>
      <c r="AD74" s="136"/>
      <c r="AE74" s="136"/>
      <c r="AF74" s="136"/>
      <c r="AG74" s="136"/>
      <c r="AH74" s="136"/>
      <c r="AI74" s="136"/>
      <c r="AL74" s="69" t="str">
        <f t="shared" si="2"/>
        <v/>
      </c>
      <c r="AM74" s="69" t="str">
        <f t="shared" si="3"/>
        <v/>
      </c>
      <c r="AN74" s="69">
        <f t="shared" si="4"/>
        <v>0</v>
      </c>
    </row>
    <row r="75" spans="1:40" s="69" customFormat="1" ht="27" customHeight="1" x14ac:dyDescent="0.2">
      <c r="A75" s="77">
        <v>60</v>
      </c>
      <c r="B75" s="39"/>
      <c r="C75" s="40"/>
      <c r="D75" s="71"/>
      <c r="E75" s="167"/>
      <c r="F75" s="168"/>
      <c r="G75" s="72" t="str">
        <f t="shared" si="0"/>
        <v/>
      </c>
      <c r="H75" s="142"/>
      <c r="I75" s="142"/>
      <c r="J75" s="73" t="str">
        <f t="shared" si="5"/>
        <v/>
      </c>
      <c r="K75" s="139"/>
      <c r="L75" s="139"/>
      <c r="M75" s="39"/>
      <c r="N75" s="74"/>
      <c r="O75" s="139"/>
      <c r="P75" s="139"/>
      <c r="Q75" s="39"/>
      <c r="R75" s="75"/>
      <c r="S75" s="94">
        <f t="shared" si="6"/>
        <v>0</v>
      </c>
      <c r="T75" s="95"/>
      <c r="U75" s="88"/>
      <c r="V75" s="169"/>
      <c r="W75" s="169"/>
      <c r="X75" s="169"/>
      <c r="Y75" s="169"/>
      <c r="Z75" s="169"/>
      <c r="AA75" s="169"/>
      <c r="AB75" s="136"/>
      <c r="AC75" s="136"/>
      <c r="AD75" s="136"/>
      <c r="AE75" s="136"/>
      <c r="AF75" s="136"/>
      <c r="AG75" s="136"/>
      <c r="AH75" s="136"/>
      <c r="AI75" s="136"/>
      <c r="AL75" s="69" t="str">
        <f t="shared" si="2"/>
        <v/>
      </c>
      <c r="AM75" s="69" t="str">
        <f t="shared" si="3"/>
        <v/>
      </c>
      <c r="AN75" s="69">
        <f t="shared" si="4"/>
        <v>0</v>
      </c>
    </row>
    <row r="76" spans="1:40" s="69" customFormat="1" ht="27" customHeight="1" x14ac:dyDescent="0.2">
      <c r="A76" s="77">
        <v>61</v>
      </c>
      <c r="B76" s="39"/>
      <c r="C76" s="40"/>
      <c r="D76" s="71"/>
      <c r="E76" s="167"/>
      <c r="F76" s="168"/>
      <c r="G76" s="72" t="str">
        <f t="shared" si="0"/>
        <v/>
      </c>
      <c r="H76" s="142"/>
      <c r="I76" s="142"/>
      <c r="J76" s="73" t="str">
        <f t="shared" si="5"/>
        <v/>
      </c>
      <c r="K76" s="139"/>
      <c r="L76" s="139"/>
      <c r="M76" s="39"/>
      <c r="N76" s="74"/>
      <c r="O76" s="139"/>
      <c r="P76" s="139"/>
      <c r="Q76" s="39"/>
      <c r="R76" s="75"/>
      <c r="S76" s="94">
        <f t="shared" si="6"/>
        <v>0</v>
      </c>
      <c r="T76" s="95"/>
      <c r="U76" s="88"/>
      <c r="V76" s="169"/>
      <c r="W76" s="169"/>
      <c r="X76" s="169"/>
      <c r="Y76" s="169"/>
      <c r="Z76" s="169"/>
      <c r="AA76" s="169"/>
      <c r="AB76" s="136"/>
      <c r="AC76" s="136"/>
      <c r="AD76" s="136"/>
      <c r="AE76" s="136"/>
      <c r="AF76" s="136"/>
      <c r="AG76" s="136"/>
      <c r="AH76" s="136"/>
      <c r="AI76" s="136"/>
      <c r="AL76" s="69" t="str">
        <f t="shared" si="2"/>
        <v/>
      </c>
      <c r="AM76" s="69" t="str">
        <f t="shared" si="3"/>
        <v/>
      </c>
      <c r="AN76" s="69">
        <f t="shared" si="4"/>
        <v>0</v>
      </c>
    </row>
    <row r="77" spans="1:40" s="69" customFormat="1" ht="27" customHeight="1" x14ac:dyDescent="0.2">
      <c r="A77" s="77">
        <v>62</v>
      </c>
      <c r="B77" s="39"/>
      <c r="C77" s="40"/>
      <c r="D77" s="71"/>
      <c r="E77" s="167"/>
      <c r="F77" s="168"/>
      <c r="G77" s="72" t="str">
        <f t="shared" si="0"/>
        <v/>
      </c>
      <c r="H77" s="142"/>
      <c r="I77" s="142"/>
      <c r="J77" s="73" t="str">
        <f t="shared" si="5"/>
        <v/>
      </c>
      <c r="K77" s="139"/>
      <c r="L77" s="139"/>
      <c r="M77" s="39"/>
      <c r="N77" s="74"/>
      <c r="O77" s="139"/>
      <c r="P77" s="139"/>
      <c r="Q77" s="39"/>
      <c r="R77" s="75"/>
      <c r="S77" s="94">
        <f t="shared" si="6"/>
        <v>0</v>
      </c>
      <c r="T77" s="95"/>
      <c r="U77" s="88"/>
      <c r="V77" s="169"/>
      <c r="W77" s="169"/>
      <c r="X77" s="169"/>
      <c r="Y77" s="169"/>
      <c r="Z77" s="169"/>
      <c r="AA77" s="169"/>
      <c r="AB77" s="136"/>
      <c r="AC77" s="136"/>
      <c r="AD77" s="136"/>
      <c r="AE77" s="136"/>
      <c r="AF77" s="136"/>
      <c r="AG77" s="136"/>
      <c r="AH77" s="136"/>
      <c r="AI77" s="136"/>
      <c r="AL77" s="69" t="str">
        <f t="shared" si="2"/>
        <v/>
      </c>
      <c r="AM77" s="69" t="str">
        <f t="shared" si="3"/>
        <v/>
      </c>
      <c r="AN77" s="69">
        <f t="shared" si="4"/>
        <v>0</v>
      </c>
    </row>
    <row r="78" spans="1:40" s="69" customFormat="1" ht="27" customHeight="1" x14ac:dyDescent="0.2">
      <c r="A78" s="77">
        <v>63</v>
      </c>
      <c r="B78" s="39"/>
      <c r="C78" s="40"/>
      <c r="D78" s="71"/>
      <c r="E78" s="167"/>
      <c r="F78" s="168"/>
      <c r="G78" s="72" t="str">
        <f t="shared" si="0"/>
        <v/>
      </c>
      <c r="H78" s="142"/>
      <c r="I78" s="142"/>
      <c r="J78" s="73" t="str">
        <f t="shared" si="5"/>
        <v/>
      </c>
      <c r="K78" s="139"/>
      <c r="L78" s="139"/>
      <c r="M78" s="39"/>
      <c r="N78" s="74"/>
      <c r="O78" s="139"/>
      <c r="P78" s="139"/>
      <c r="Q78" s="39"/>
      <c r="R78" s="75"/>
      <c r="S78" s="94">
        <f t="shared" si="6"/>
        <v>0</v>
      </c>
      <c r="T78" s="95"/>
      <c r="U78" s="88"/>
      <c r="V78" s="169"/>
      <c r="W78" s="169"/>
      <c r="X78" s="169"/>
      <c r="Y78" s="169"/>
      <c r="Z78" s="169"/>
      <c r="AA78" s="169"/>
      <c r="AB78" s="136"/>
      <c r="AC78" s="136"/>
      <c r="AD78" s="136"/>
      <c r="AE78" s="136"/>
      <c r="AF78" s="136"/>
      <c r="AG78" s="136"/>
      <c r="AH78" s="136"/>
      <c r="AI78" s="136"/>
      <c r="AL78" s="69" t="str">
        <f t="shared" si="2"/>
        <v/>
      </c>
      <c r="AM78" s="69" t="str">
        <f t="shared" si="3"/>
        <v/>
      </c>
      <c r="AN78" s="69">
        <f t="shared" si="4"/>
        <v>0</v>
      </c>
    </row>
    <row r="79" spans="1:40" s="69" customFormat="1" ht="27" customHeight="1" x14ac:dyDescent="0.2">
      <c r="A79" s="77">
        <v>64</v>
      </c>
      <c r="B79" s="39"/>
      <c r="C79" s="40"/>
      <c r="D79" s="71"/>
      <c r="E79" s="167"/>
      <c r="F79" s="168"/>
      <c r="G79" s="72" t="str">
        <f t="shared" si="0"/>
        <v/>
      </c>
      <c r="H79" s="142"/>
      <c r="I79" s="142"/>
      <c r="J79" s="73" t="str">
        <f t="shared" si="5"/>
        <v/>
      </c>
      <c r="K79" s="139"/>
      <c r="L79" s="139"/>
      <c r="M79" s="39"/>
      <c r="N79" s="74"/>
      <c r="O79" s="139"/>
      <c r="P79" s="139"/>
      <c r="Q79" s="39"/>
      <c r="R79" s="75"/>
      <c r="S79" s="94">
        <f t="shared" si="6"/>
        <v>0</v>
      </c>
      <c r="T79" s="95"/>
      <c r="U79" s="88"/>
      <c r="V79" s="169"/>
      <c r="W79" s="169"/>
      <c r="X79" s="169"/>
      <c r="Y79" s="169"/>
      <c r="Z79" s="169"/>
      <c r="AA79" s="169"/>
      <c r="AB79" s="136"/>
      <c r="AC79" s="136"/>
      <c r="AD79" s="136"/>
      <c r="AE79" s="136"/>
      <c r="AF79" s="136"/>
      <c r="AG79" s="136"/>
      <c r="AH79" s="136"/>
      <c r="AI79" s="136"/>
      <c r="AL79" s="69" t="str">
        <f t="shared" si="2"/>
        <v/>
      </c>
      <c r="AM79" s="69" t="str">
        <f t="shared" si="3"/>
        <v/>
      </c>
      <c r="AN79" s="69">
        <f t="shared" si="4"/>
        <v>0</v>
      </c>
    </row>
    <row r="80" spans="1:40" s="69" customFormat="1" ht="27" customHeight="1" x14ac:dyDescent="0.2">
      <c r="A80" s="77">
        <v>65</v>
      </c>
      <c r="B80" s="39"/>
      <c r="C80" s="40"/>
      <c r="D80" s="71"/>
      <c r="E80" s="167"/>
      <c r="F80" s="168"/>
      <c r="G80" s="72" t="str">
        <f t="shared" si="0"/>
        <v/>
      </c>
      <c r="H80" s="142"/>
      <c r="I80" s="142"/>
      <c r="J80" s="73" t="str">
        <f t="shared" si="5"/>
        <v/>
      </c>
      <c r="K80" s="139"/>
      <c r="L80" s="139"/>
      <c r="M80" s="39"/>
      <c r="N80" s="74"/>
      <c r="O80" s="139"/>
      <c r="P80" s="139"/>
      <c r="Q80" s="39"/>
      <c r="R80" s="75"/>
      <c r="S80" s="94">
        <f t="shared" ref="S80:S95" si="7">300*(LEN(K80)&gt;5)+300*(LEN(O80)&gt;5)</f>
        <v>0</v>
      </c>
      <c r="T80" s="95"/>
      <c r="U80" s="88"/>
      <c r="V80" s="169"/>
      <c r="W80" s="169"/>
      <c r="X80" s="169"/>
      <c r="Y80" s="169"/>
      <c r="Z80" s="169"/>
      <c r="AA80" s="169"/>
      <c r="AB80" s="136"/>
      <c r="AC80" s="136"/>
      <c r="AD80" s="136"/>
      <c r="AE80" s="136"/>
      <c r="AF80" s="136"/>
      <c r="AG80" s="136"/>
      <c r="AH80" s="136"/>
      <c r="AI80" s="136"/>
      <c r="AL80" s="69" t="str">
        <f t="shared" si="2"/>
        <v/>
      </c>
      <c r="AM80" s="69" t="str">
        <f t="shared" si="3"/>
        <v/>
      </c>
      <c r="AN80" s="69">
        <f t="shared" si="4"/>
        <v>0</v>
      </c>
    </row>
    <row r="81" spans="1:40" s="69" customFormat="1" ht="27" customHeight="1" x14ac:dyDescent="0.2">
      <c r="A81" s="77">
        <v>66</v>
      </c>
      <c r="B81" s="39"/>
      <c r="C81" s="40"/>
      <c r="D81" s="71"/>
      <c r="E81" s="167"/>
      <c r="F81" s="168"/>
      <c r="G81" s="72" t="str">
        <f t="shared" ref="G81:G95" si="8">IF(E81="","",DATEDIF(E81,$T$2,"y"))</f>
        <v/>
      </c>
      <c r="H81" s="142"/>
      <c r="I81" s="142"/>
      <c r="J81" s="73" t="str">
        <f t="shared" si="5"/>
        <v/>
      </c>
      <c r="K81" s="139"/>
      <c r="L81" s="139"/>
      <c r="M81" s="39"/>
      <c r="N81" s="74"/>
      <c r="O81" s="139"/>
      <c r="P81" s="139"/>
      <c r="Q81" s="39"/>
      <c r="R81" s="75"/>
      <c r="S81" s="94">
        <f t="shared" si="7"/>
        <v>0</v>
      </c>
      <c r="T81" s="95"/>
      <c r="U81" s="88"/>
      <c r="V81" s="169"/>
      <c r="W81" s="169"/>
      <c r="X81" s="169"/>
      <c r="Y81" s="169"/>
      <c r="Z81" s="169"/>
      <c r="AA81" s="169"/>
      <c r="AB81" s="136"/>
      <c r="AC81" s="136"/>
      <c r="AD81" s="136"/>
      <c r="AE81" s="136"/>
      <c r="AF81" s="136"/>
      <c r="AG81" s="136"/>
      <c r="AH81" s="136"/>
      <c r="AI81" s="136"/>
      <c r="AL81" s="69" t="str">
        <f t="shared" ref="AL81:AL95" si="9">IF(V81="","",IF(COUNTIF($V81,"*半田市*"),"",IF(COUNTIF($V81,"*東海市*"),"",IF(COUNTIF($V81,"*知多市*"),"",IF(COUNTIF($V81,"*大府市*"),"",IF(COUNTIF($V81,"*常滑市*"),"",1))))))</f>
        <v/>
      </c>
      <c r="AM81" s="69" t="str">
        <f t="shared" ref="AM81:AM95" si="10">IF(V81="","",IF(COUNTIF($V81,"*阿久比町*"),"",IF(COUNTIF($V81,"*東浦町*"),"",IF(COUNTIF($V81,"*武豊町*"),"",IF(COUNTIF($V81,"*美浜町*"),"",IF(COUNTIF($V81,"*南知多町*"),"",1))))))</f>
        <v/>
      </c>
      <c r="AN81" s="69">
        <f t="shared" ref="AN81:AN95" si="11">SUM(AL81:AM81)</f>
        <v>0</v>
      </c>
    </row>
    <row r="82" spans="1:40" s="69" customFormat="1" ht="27" customHeight="1" x14ac:dyDescent="0.2">
      <c r="A82" s="77">
        <v>67</v>
      </c>
      <c r="B82" s="39"/>
      <c r="C82" s="40"/>
      <c r="D82" s="71"/>
      <c r="E82" s="167"/>
      <c r="F82" s="168"/>
      <c r="G82" s="72" t="str">
        <f t="shared" si="8"/>
        <v/>
      </c>
      <c r="H82" s="142"/>
      <c r="I82" s="142"/>
      <c r="J82" s="73" t="str">
        <f t="shared" ref="J82:J95" si="12">IF(H82="高校生",0,(IF(G82="","",MID("０００①①①①①①①②②②②②③③③③③④④④④④⑤⑤⑤⑤⑤⑥⑥⑥⑥⑥⑦⑦⑦⑦⑦⑧⑧⑧⑧⑧⑨⑨⑨⑨⑨⑩⑩⑩⑩⑩⑪⑪⑪⑪⑪⑫⑫⑫⑫⑫⑬⑬⑬⑬⑬⑭⑭⑭⑭⑭⑮⑮⑮⑮⑮⑯⑯⑯⑯⑯",G82-14,1))))</f>
        <v/>
      </c>
      <c r="K82" s="139"/>
      <c r="L82" s="139"/>
      <c r="M82" s="39"/>
      <c r="N82" s="74"/>
      <c r="O82" s="139"/>
      <c r="P82" s="139"/>
      <c r="Q82" s="39"/>
      <c r="R82" s="75"/>
      <c r="S82" s="94">
        <f t="shared" si="7"/>
        <v>0</v>
      </c>
      <c r="T82" s="95"/>
      <c r="U82" s="88"/>
      <c r="V82" s="169"/>
      <c r="W82" s="169"/>
      <c r="X82" s="169"/>
      <c r="Y82" s="169"/>
      <c r="Z82" s="169"/>
      <c r="AA82" s="169"/>
      <c r="AB82" s="136"/>
      <c r="AC82" s="136"/>
      <c r="AD82" s="136"/>
      <c r="AE82" s="136"/>
      <c r="AF82" s="136"/>
      <c r="AG82" s="136"/>
      <c r="AH82" s="136"/>
      <c r="AI82" s="136"/>
      <c r="AL82" s="69" t="str">
        <f t="shared" si="9"/>
        <v/>
      </c>
      <c r="AM82" s="69" t="str">
        <f t="shared" si="10"/>
        <v/>
      </c>
      <c r="AN82" s="69">
        <f t="shared" si="11"/>
        <v>0</v>
      </c>
    </row>
    <row r="83" spans="1:40" s="69" customFormat="1" ht="27" customHeight="1" x14ac:dyDescent="0.2">
      <c r="A83" s="77">
        <v>68</v>
      </c>
      <c r="B83" s="39"/>
      <c r="C83" s="40"/>
      <c r="D83" s="71"/>
      <c r="E83" s="167"/>
      <c r="F83" s="168"/>
      <c r="G83" s="72" t="str">
        <f t="shared" si="8"/>
        <v/>
      </c>
      <c r="H83" s="142"/>
      <c r="I83" s="142"/>
      <c r="J83" s="73" t="str">
        <f t="shared" si="12"/>
        <v/>
      </c>
      <c r="K83" s="139"/>
      <c r="L83" s="139"/>
      <c r="M83" s="39"/>
      <c r="N83" s="74"/>
      <c r="O83" s="139"/>
      <c r="P83" s="139"/>
      <c r="Q83" s="39"/>
      <c r="R83" s="75"/>
      <c r="S83" s="94">
        <f t="shared" si="7"/>
        <v>0</v>
      </c>
      <c r="T83" s="95"/>
      <c r="U83" s="88"/>
      <c r="V83" s="169"/>
      <c r="W83" s="169"/>
      <c r="X83" s="169"/>
      <c r="Y83" s="169"/>
      <c r="Z83" s="169"/>
      <c r="AA83" s="169"/>
      <c r="AB83" s="136"/>
      <c r="AC83" s="136"/>
      <c r="AD83" s="136"/>
      <c r="AE83" s="136"/>
      <c r="AF83" s="136"/>
      <c r="AG83" s="136"/>
      <c r="AH83" s="136"/>
      <c r="AI83" s="136"/>
      <c r="AL83" s="69" t="str">
        <f t="shared" si="9"/>
        <v/>
      </c>
      <c r="AM83" s="69" t="str">
        <f t="shared" si="10"/>
        <v/>
      </c>
      <c r="AN83" s="69">
        <f t="shared" si="11"/>
        <v>0</v>
      </c>
    </row>
    <row r="84" spans="1:40" s="69" customFormat="1" ht="27" customHeight="1" x14ac:dyDescent="0.2">
      <c r="A84" s="77">
        <v>69</v>
      </c>
      <c r="B84" s="39"/>
      <c r="C84" s="40"/>
      <c r="D84" s="71"/>
      <c r="E84" s="167"/>
      <c r="F84" s="168"/>
      <c r="G84" s="72" t="str">
        <f t="shared" si="8"/>
        <v/>
      </c>
      <c r="H84" s="142"/>
      <c r="I84" s="142"/>
      <c r="J84" s="73" t="str">
        <f t="shared" si="12"/>
        <v/>
      </c>
      <c r="K84" s="139"/>
      <c r="L84" s="139"/>
      <c r="M84" s="39"/>
      <c r="N84" s="74"/>
      <c r="O84" s="139"/>
      <c r="P84" s="139"/>
      <c r="Q84" s="39"/>
      <c r="R84" s="75"/>
      <c r="S84" s="94">
        <f t="shared" si="7"/>
        <v>0</v>
      </c>
      <c r="T84" s="95"/>
      <c r="U84" s="88"/>
      <c r="V84" s="169"/>
      <c r="W84" s="169"/>
      <c r="X84" s="169"/>
      <c r="Y84" s="169"/>
      <c r="Z84" s="169"/>
      <c r="AA84" s="169"/>
      <c r="AB84" s="136"/>
      <c r="AC84" s="136"/>
      <c r="AD84" s="136"/>
      <c r="AE84" s="136"/>
      <c r="AF84" s="136"/>
      <c r="AG84" s="136"/>
      <c r="AH84" s="136"/>
      <c r="AI84" s="136"/>
      <c r="AL84" s="69" t="str">
        <f t="shared" si="9"/>
        <v/>
      </c>
      <c r="AM84" s="69" t="str">
        <f t="shared" si="10"/>
        <v/>
      </c>
      <c r="AN84" s="69">
        <f t="shared" si="11"/>
        <v>0</v>
      </c>
    </row>
    <row r="85" spans="1:40" s="69" customFormat="1" ht="27" customHeight="1" x14ac:dyDescent="0.2">
      <c r="A85" s="77">
        <v>70</v>
      </c>
      <c r="B85" s="39"/>
      <c r="C85" s="40"/>
      <c r="D85" s="71"/>
      <c r="E85" s="167"/>
      <c r="F85" s="168"/>
      <c r="G85" s="72" t="str">
        <f t="shared" si="8"/>
        <v/>
      </c>
      <c r="H85" s="142"/>
      <c r="I85" s="142"/>
      <c r="J85" s="73" t="str">
        <f t="shared" si="12"/>
        <v/>
      </c>
      <c r="K85" s="139"/>
      <c r="L85" s="139"/>
      <c r="M85" s="39"/>
      <c r="N85" s="74"/>
      <c r="O85" s="139"/>
      <c r="P85" s="139"/>
      <c r="Q85" s="39"/>
      <c r="R85" s="75"/>
      <c r="S85" s="94">
        <f t="shared" si="7"/>
        <v>0</v>
      </c>
      <c r="T85" s="95"/>
      <c r="U85" s="88"/>
      <c r="V85" s="169"/>
      <c r="W85" s="169"/>
      <c r="X85" s="169"/>
      <c r="Y85" s="169"/>
      <c r="Z85" s="169"/>
      <c r="AA85" s="169"/>
      <c r="AB85" s="136"/>
      <c r="AC85" s="136"/>
      <c r="AD85" s="136"/>
      <c r="AE85" s="136"/>
      <c r="AF85" s="136"/>
      <c r="AG85" s="136"/>
      <c r="AH85" s="136"/>
      <c r="AI85" s="136"/>
      <c r="AL85" s="69" t="str">
        <f t="shared" si="9"/>
        <v/>
      </c>
      <c r="AM85" s="69" t="str">
        <f t="shared" si="10"/>
        <v/>
      </c>
      <c r="AN85" s="69">
        <f t="shared" si="11"/>
        <v>0</v>
      </c>
    </row>
    <row r="86" spans="1:40" s="69" customFormat="1" ht="27" customHeight="1" x14ac:dyDescent="0.2">
      <c r="A86" s="77">
        <v>71</v>
      </c>
      <c r="B86" s="39"/>
      <c r="C86" s="40"/>
      <c r="D86" s="71"/>
      <c r="E86" s="167"/>
      <c r="F86" s="168"/>
      <c r="G86" s="72" t="str">
        <f t="shared" si="8"/>
        <v/>
      </c>
      <c r="H86" s="142"/>
      <c r="I86" s="142"/>
      <c r="J86" s="73" t="str">
        <f t="shared" si="12"/>
        <v/>
      </c>
      <c r="K86" s="139"/>
      <c r="L86" s="139"/>
      <c r="M86" s="39"/>
      <c r="N86" s="74"/>
      <c r="O86" s="139"/>
      <c r="P86" s="139"/>
      <c r="Q86" s="39"/>
      <c r="R86" s="75"/>
      <c r="S86" s="94">
        <f t="shared" si="7"/>
        <v>0</v>
      </c>
      <c r="T86" s="95"/>
      <c r="U86" s="88"/>
      <c r="V86" s="169"/>
      <c r="W86" s="169"/>
      <c r="X86" s="169"/>
      <c r="Y86" s="169"/>
      <c r="Z86" s="169"/>
      <c r="AA86" s="169"/>
      <c r="AB86" s="136"/>
      <c r="AC86" s="136"/>
      <c r="AD86" s="136"/>
      <c r="AE86" s="136"/>
      <c r="AF86" s="136"/>
      <c r="AG86" s="136"/>
      <c r="AH86" s="136"/>
      <c r="AI86" s="136"/>
      <c r="AL86" s="69" t="str">
        <f t="shared" si="9"/>
        <v/>
      </c>
      <c r="AM86" s="69" t="str">
        <f t="shared" si="10"/>
        <v/>
      </c>
      <c r="AN86" s="69">
        <f t="shared" si="11"/>
        <v>0</v>
      </c>
    </row>
    <row r="87" spans="1:40" s="69" customFormat="1" ht="27" customHeight="1" x14ac:dyDescent="0.2">
      <c r="A87" s="77">
        <v>72</v>
      </c>
      <c r="B87" s="39"/>
      <c r="C87" s="40"/>
      <c r="D87" s="71"/>
      <c r="E87" s="167"/>
      <c r="F87" s="168"/>
      <c r="G87" s="72" t="str">
        <f t="shared" si="8"/>
        <v/>
      </c>
      <c r="H87" s="142"/>
      <c r="I87" s="142"/>
      <c r="J87" s="73" t="str">
        <f t="shared" si="12"/>
        <v/>
      </c>
      <c r="K87" s="139"/>
      <c r="L87" s="139"/>
      <c r="M87" s="39"/>
      <c r="N87" s="74"/>
      <c r="O87" s="139"/>
      <c r="P87" s="139"/>
      <c r="Q87" s="39"/>
      <c r="R87" s="75"/>
      <c r="S87" s="94">
        <f t="shared" si="7"/>
        <v>0</v>
      </c>
      <c r="T87" s="95"/>
      <c r="U87" s="88"/>
      <c r="V87" s="169"/>
      <c r="W87" s="169"/>
      <c r="X87" s="169"/>
      <c r="Y87" s="169"/>
      <c r="Z87" s="169"/>
      <c r="AA87" s="169"/>
      <c r="AB87" s="136"/>
      <c r="AC87" s="136"/>
      <c r="AD87" s="136"/>
      <c r="AE87" s="136"/>
      <c r="AF87" s="136"/>
      <c r="AG87" s="136"/>
      <c r="AH87" s="136"/>
      <c r="AI87" s="136"/>
      <c r="AL87" s="69" t="str">
        <f t="shared" si="9"/>
        <v/>
      </c>
      <c r="AM87" s="69" t="str">
        <f t="shared" si="10"/>
        <v/>
      </c>
      <c r="AN87" s="69">
        <f t="shared" si="11"/>
        <v>0</v>
      </c>
    </row>
    <row r="88" spans="1:40" s="69" customFormat="1" ht="27" customHeight="1" x14ac:dyDescent="0.2">
      <c r="A88" s="77">
        <v>73</v>
      </c>
      <c r="B88" s="39"/>
      <c r="C88" s="40"/>
      <c r="D88" s="71"/>
      <c r="E88" s="167"/>
      <c r="F88" s="168"/>
      <c r="G88" s="72" t="str">
        <f t="shared" si="8"/>
        <v/>
      </c>
      <c r="H88" s="142"/>
      <c r="I88" s="142"/>
      <c r="J88" s="73" t="str">
        <f t="shared" si="12"/>
        <v/>
      </c>
      <c r="K88" s="139"/>
      <c r="L88" s="139"/>
      <c r="M88" s="39"/>
      <c r="N88" s="74"/>
      <c r="O88" s="139"/>
      <c r="P88" s="139"/>
      <c r="Q88" s="39"/>
      <c r="R88" s="75"/>
      <c r="S88" s="94">
        <f t="shared" si="7"/>
        <v>0</v>
      </c>
      <c r="T88" s="95"/>
      <c r="U88" s="88"/>
      <c r="V88" s="169"/>
      <c r="W88" s="169"/>
      <c r="X88" s="169"/>
      <c r="Y88" s="169"/>
      <c r="Z88" s="169"/>
      <c r="AA88" s="169"/>
      <c r="AB88" s="136"/>
      <c r="AC88" s="136"/>
      <c r="AD88" s="136"/>
      <c r="AE88" s="136"/>
      <c r="AF88" s="136"/>
      <c r="AG88" s="136"/>
      <c r="AH88" s="136"/>
      <c r="AI88" s="136"/>
      <c r="AL88" s="69" t="str">
        <f t="shared" si="9"/>
        <v/>
      </c>
      <c r="AM88" s="69" t="str">
        <f t="shared" si="10"/>
        <v/>
      </c>
      <c r="AN88" s="69">
        <f t="shared" si="11"/>
        <v>0</v>
      </c>
    </row>
    <row r="89" spans="1:40" s="69" customFormat="1" ht="27" customHeight="1" x14ac:dyDescent="0.2">
      <c r="A89" s="77">
        <v>74</v>
      </c>
      <c r="B89" s="39"/>
      <c r="C89" s="40"/>
      <c r="D89" s="71"/>
      <c r="E89" s="167"/>
      <c r="F89" s="168"/>
      <c r="G89" s="72" t="str">
        <f t="shared" si="8"/>
        <v/>
      </c>
      <c r="H89" s="142"/>
      <c r="I89" s="142"/>
      <c r="J89" s="73" t="str">
        <f t="shared" si="12"/>
        <v/>
      </c>
      <c r="K89" s="139"/>
      <c r="L89" s="139"/>
      <c r="M89" s="39"/>
      <c r="N89" s="74"/>
      <c r="O89" s="139"/>
      <c r="P89" s="139"/>
      <c r="Q89" s="39"/>
      <c r="R89" s="75"/>
      <c r="S89" s="94">
        <f t="shared" si="7"/>
        <v>0</v>
      </c>
      <c r="T89" s="95"/>
      <c r="U89" s="88"/>
      <c r="V89" s="169"/>
      <c r="W89" s="169"/>
      <c r="X89" s="169"/>
      <c r="Y89" s="169"/>
      <c r="Z89" s="169"/>
      <c r="AA89" s="169"/>
      <c r="AB89" s="136"/>
      <c r="AC89" s="136"/>
      <c r="AD89" s="136"/>
      <c r="AE89" s="136"/>
      <c r="AF89" s="136"/>
      <c r="AG89" s="136"/>
      <c r="AH89" s="136"/>
      <c r="AI89" s="136"/>
      <c r="AL89" s="69" t="str">
        <f t="shared" si="9"/>
        <v/>
      </c>
      <c r="AM89" s="69" t="str">
        <f t="shared" si="10"/>
        <v/>
      </c>
      <c r="AN89" s="69">
        <f t="shared" si="11"/>
        <v>0</v>
      </c>
    </row>
    <row r="90" spans="1:40" s="69" customFormat="1" ht="27" customHeight="1" x14ac:dyDescent="0.2">
      <c r="A90" s="77">
        <v>75</v>
      </c>
      <c r="B90" s="39"/>
      <c r="C90" s="40"/>
      <c r="D90" s="71"/>
      <c r="E90" s="167"/>
      <c r="F90" s="168"/>
      <c r="G90" s="72" t="str">
        <f t="shared" si="8"/>
        <v/>
      </c>
      <c r="H90" s="142"/>
      <c r="I90" s="142"/>
      <c r="J90" s="73" t="str">
        <f t="shared" si="12"/>
        <v/>
      </c>
      <c r="K90" s="139"/>
      <c r="L90" s="139"/>
      <c r="M90" s="39"/>
      <c r="N90" s="74"/>
      <c r="O90" s="139"/>
      <c r="P90" s="139"/>
      <c r="Q90" s="39"/>
      <c r="R90" s="75"/>
      <c r="S90" s="94">
        <f t="shared" si="7"/>
        <v>0</v>
      </c>
      <c r="T90" s="95"/>
      <c r="U90" s="88"/>
      <c r="V90" s="169"/>
      <c r="W90" s="169"/>
      <c r="X90" s="169"/>
      <c r="Y90" s="169"/>
      <c r="Z90" s="169"/>
      <c r="AA90" s="169"/>
      <c r="AB90" s="136"/>
      <c r="AC90" s="136"/>
      <c r="AD90" s="136"/>
      <c r="AE90" s="136"/>
      <c r="AF90" s="136"/>
      <c r="AG90" s="136"/>
      <c r="AH90" s="136"/>
      <c r="AI90" s="136"/>
      <c r="AL90" s="69" t="str">
        <f t="shared" si="9"/>
        <v/>
      </c>
      <c r="AM90" s="69" t="str">
        <f t="shared" si="10"/>
        <v/>
      </c>
      <c r="AN90" s="69">
        <f t="shared" si="11"/>
        <v>0</v>
      </c>
    </row>
    <row r="91" spans="1:40" s="69" customFormat="1" ht="27" customHeight="1" x14ac:dyDescent="0.2">
      <c r="A91" s="77">
        <v>76</v>
      </c>
      <c r="B91" s="39"/>
      <c r="C91" s="40"/>
      <c r="D91" s="71"/>
      <c r="E91" s="167"/>
      <c r="F91" s="168"/>
      <c r="G91" s="72" t="str">
        <f t="shared" si="8"/>
        <v/>
      </c>
      <c r="H91" s="142"/>
      <c r="I91" s="142"/>
      <c r="J91" s="73" t="str">
        <f t="shared" si="12"/>
        <v/>
      </c>
      <c r="K91" s="139"/>
      <c r="L91" s="139"/>
      <c r="M91" s="39"/>
      <c r="N91" s="74"/>
      <c r="O91" s="139"/>
      <c r="P91" s="139"/>
      <c r="Q91" s="39"/>
      <c r="R91" s="75"/>
      <c r="S91" s="94">
        <f t="shared" si="7"/>
        <v>0</v>
      </c>
      <c r="T91" s="95"/>
      <c r="U91" s="88"/>
      <c r="V91" s="169"/>
      <c r="W91" s="169"/>
      <c r="X91" s="169"/>
      <c r="Y91" s="169"/>
      <c r="Z91" s="169"/>
      <c r="AA91" s="169"/>
      <c r="AB91" s="136"/>
      <c r="AC91" s="136"/>
      <c r="AD91" s="136"/>
      <c r="AE91" s="136"/>
      <c r="AF91" s="136"/>
      <c r="AG91" s="136"/>
      <c r="AH91" s="136"/>
      <c r="AI91" s="136"/>
      <c r="AL91" s="69" t="str">
        <f t="shared" si="9"/>
        <v/>
      </c>
      <c r="AM91" s="69" t="str">
        <f t="shared" si="10"/>
        <v/>
      </c>
      <c r="AN91" s="69">
        <f t="shared" si="11"/>
        <v>0</v>
      </c>
    </row>
    <row r="92" spans="1:40" s="69" customFormat="1" ht="27" customHeight="1" x14ac:dyDescent="0.2">
      <c r="A92" s="77">
        <v>77</v>
      </c>
      <c r="B92" s="39"/>
      <c r="C92" s="40"/>
      <c r="D92" s="71"/>
      <c r="E92" s="167"/>
      <c r="F92" s="168"/>
      <c r="G92" s="72" t="str">
        <f t="shared" si="8"/>
        <v/>
      </c>
      <c r="H92" s="142"/>
      <c r="I92" s="142"/>
      <c r="J92" s="73" t="str">
        <f t="shared" si="12"/>
        <v/>
      </c>
      <c r="K92" s="139"/>
      <c r="L92" s="139"/>
      <c r="M92" s="39"/>
      <c r="N92" s="74"/>
      <c r="O92" s="139"/>
      <c r="P92" s="139"/>
      <c r="Q92" s="39"/>
      <c r="R92" s="75"/>
      <c r="S92" s="94">
        <f t="shared" si="7"/>
        <v>0</v>
      </c>
      <c r="T92" s="95"/>
      <c r="U92" s="88"/>
      <c r="V92" s="169"/>
      <c r="W92" s="169"/>
      <c r="X92" s="169"/>
      <c r="Y92" s="169"/>
      <c r="Z92" s="169"/>
      <c r="AA92" s="169"/>
      <c r="AB92" s="136"/>
      <c r="AC92" s="136"/>
      <c r="AD92" s="136"/>
      <c r="AE92" s="136"/>
      <c r="AF92" s="136"/>
      <c r="AG92" s="136"/>
      <c r="AH92" s="136"/>
      <c r="AI92" s="136"/>
      <c r="AL92" s="69" t="str">
        <f t="shared" si="9"/>
        <v/>
      </c>
      <c r="AM92" s="69" t="str">
        <f t="shared" si="10"/>
        <v/>
      </c>
      <c r="AN92" s="69">
        <f t="shared" si="11"/>
        <v>0</v>
      </c>
    </row>
    <row r="93" spans="1:40" s="69" customFormat="1" ht="27" customHeight="1" x14ac:dyDescent="0.2">
      <c r="A93" s="77">
        <v>78</v>
      </c>
      <c r="B93" s="39"/>
      <c r="C93" s="40"/>
      <c r="D93" s="71"/>
      <c r="E93" s="167"/>
      <c r="F93" s="168"/>
      <c r="G93" s="72" t="str">
        <f t="shared" si="8"/>
        <v/>
      </c>
      <c r="H93" s="142"/>
      <c r="I93" s="142"/>
      <c r="J93" s="73" t="str">
        <f t="shared" si="12"/>
        <v/>
      </c>
      <c r="K93" s="139"/>
      <c r="L93" s="139"/>
      <c r="M93" s="39"/>
      <c r="N93" s="74"/>
      <c r="O93" s="139"/>
      <c r="P93" s="139"/>
      <c r="Q93" s="39"/>
      <c r="R93" s="75"/>
      <c r="S93" s="94">
        <f t="shared" si="7"/>
        <v>0</v>
      </c>
      <c r="T93" s="95"/>
      <c r="U93" s="88"/>
      <c r="V93" s="169"/>
      <c r="W93" s="169"/>
      <c r="X93" s="169"/>
      <c r="Y93" s="169"/>
      <c r="Z93" s="169"/>
      <c r="AA93" s="169"/>
      <c r="AB93" s="136"/>
      <c r="AC93" s="136"/>
      <c r="AD93" s="136"/>
      <c r="AE93" s="136"/>
      <c r="AF93" s="136"/>
      <c r="AG93" s="136"/>
      <c r="AH93" s="136"/>
      <c r="AI93" s="136"/>
      <c r="AL93" s="69" t="str">
        <f t="shared" si="9"/>
        <v/>
      </c>
      <c r="AM93" s="69" t="str">
        <f t="shared" si="10"/>
        <v/>
      </c>
      <c r="AN93" s="69">
        <f t="shared" si="11"/>
        <v>0</v>
      </c>
    </row>
    <row r="94" spans="1:40" s="69" customFormat="1" ht="27" customHeight="1" x14ac:dyDescent="0.2">
      <c r="A94" s="77">
        <v>79</v>
      </c>
      <c r="B94" s="39"/>
      <c r="C94" s="40"/>
      <c r="D94" s="71"/>
      <c r="E94" s="167"/>
      <c r="F94" s="168"/>
      <c r="G94" s="72" t="str">
        <f t="shared" si="8"/>
        <v/>
      </c>
      <c r="H94" s="142"/>
      <c r="I94" s="142"/>
      <c r="J94" s="73" t="str">
        <f t="shared" si="12"/>
        <v/>
      </c>
      <c r="K94" s="139"/>
      <c r="L94" s="139"/>
      <c r="M94" s="39"/>
      <c r="N94" s="74"/>
      <c r="O94" s="139"/>
      <c r="P94" s="139"/>
      <c r="Q94" s="39"/>
      <c r="R94" s="75"/>
      <c r="S94" s="94">
        <f t="shared" si="7"/>
        <v>0</v>
      </c>
      <c r="T94" s="95"/>
      <c r="U94" s="88"/>
      <c r="V94" s="169"/>
      <c r="W94" s="169"/>
      <c r="X94" s="169"/>
      <c r="Y94" s="169"/>
      <c r="Z94" s="169"/>
      <c r="AA94" s="169"/>
      <c r="AB94" s="136"/>
      <c r="AC94" s="136"/>
      <c r="AD94" s="136"/>
      <c r="AE94" s="136"/>
      <c r="AF94" s="136"/>
      <c r="AG94" s="136"/>
      <c r="AH94" s="136"/>
      <c r="AI94" s="136"/>
      <c r="AL94" s="69" t="str">
        <f t="shared" si="9"/>
        <v/>
      </c>
      <c r="AM94" s="69" t="str">
        <f t="shared" si="10"/>
        <v/>
      </c>
      <c r="AN94" s="69">
        <f t="shared" si="11"/>
        <v>0</v>
      </c>
    </row>
    <row r="95" spans="1:40" s="69" customFormat="1" ht="27" customHeight="1" thickBot="1" x14ac:dyDescent="0.25">
      <c r="A95" s="77">
        <v>80</v>
      </c>
      <c r="B95" s="39"/>
      <c r="C95" s="40"/>
      <c r="D95" s="71"/>
      <c r="E95" s="167"/>
      <c r="F95" s="168"/>
      <c r="G95" s="72" t="str">
        <f t="shared" si="8"/>
        <v/>
      </c>
      <c r="H95" s="142"/>
      <c r="I95" s="142"/>
      <c r="J95" s="73" t="str">
        <f t="shared" si="12"/>
        <v/>
      </c>
      <c r="K95" s="139"/>
      <c r="L95" s="139"/>
      <c r="M95" s="39"/>
      <c r="N95" s="74"/>
      <c r="O95" s="139"/>
      <c r="P95" s="139"/>
      <c r="Q95" s="39"/>
      <c r="R95" s="75"/>
      <c r="S95" s="96">
        <f t="shared" si="7"/>
        <v>0</v>
      </c>
      <c r="T95" s="97"/>
      <c r="U95" s="88"/>
      <c r="V95" s="169"/>
      <c r="W95" s="169"/>
      <c r="X95" s="169"/>
      <c r="Y95" s="169"/>
      <c r="Z95" s="169"/>
      <c r="AA95" s="169"/>
      <c r="AB95" s="136"/>
      <c r="AC95" s="136"/>
      <c r="AD95" s="136"/>
      <c r="AE95" s="136"/>
      <c r="AF95" s="136"/>
      <c r="AG95" s="136"/>
      <c r="AH95" s="136"/>
      <c r="AI95" s="136"/>
      <c r="AL95" s="69" t="str">
        <f t="shared" si="9"/>
        <v/>
      </c>
      <c r="AM95" s="69" t="str">
        <f t="shared" si="10"/>
        <v/>
      </c>
      <c r="AN95" s="69">
        <f t="shared" si="11"/>
        <v>0</v>
      </c>
    </row>
    <row r="96" spans="1:40" s="41" customFormat="1" ht="20.25" customHeight="1" x14ac:dyDescent="0.15">
      <c r="B96" s="176" t="s">
        <v>95</v>
      </c>
      <c r="F96" s="42"/>
      <c r="K96" s="43"/>
      <c r="N96" s="43"/>
      <c r="O96" s="44"/>
      <c r="T96" s="45"/>
      <c r="Z96" s="46"/>
      <c r="AB96" s="47"/>
      <c r="AC96" s="46"/>
      <c r="AD96" s="46"/>
      <c r="AE96" s="47"/>
      <c r="AF96" s="48"/>
    </row>
    <row r="97" spans="1:41" ht="15" customHeight="1" thickBot="1" x14ac:dyDescent="0.2">
      <c r="A97" s="49"/>
      <c r="B97" s="49"/>
      <c r="C97" s="49"/>
      <c r="D97" s="49"/>
      <c r="E97" s="49"/>
      <c r="F97" s="50"/>
      <c r="G97" s="49"/>
      <c r="H97" s="49"/>
      <c r="I97" s="49"/>
      <c r="J97" s="49"/>
      <c r="K97" s="51"/>
      <c r="L97" s="49"/>
      <c r="M97" s="49"/>
      <c r="N97" s="51"/>
      <c r="O97" s="52"/>
      <c r="P97" s="49"/>
      <c r="Q97" s="49"/>
      <c r="R97" s="49"/>
      <c r="S97" s="49"/>
      <c r="T97" s="45"/>
      <c r="Z97" s="53"/>
      <c r="AB97" s="54"/>
      <c r="AC97" s="53"/>
      <c r="AD97" s="53"/>
      <c r="AE97" s="54"/>
      <c r="AF97" s="55"/>
    </row>
    <row r="98" spans="1:41" ht="15" customHeight="1" x14ac:dyDescent="0.15">
      <c r="D98" s="14"/>
      <c r="E98" s="14"/>
      <c r="T98" s="45"/>
      <c r="Z98" s="53"/>
      <c r="AB98" s="54"/>
      <c r="AC98" s="53"/>
      <c r="AD98" s="53"/>
      <c r="AE98" s="54"/>
      <c r="AF98" s="55"/>
    </row>
    <row r="99" spans="1:41" ht="31.95" customHeight="1" x14ac:dyDescent="0.15">
      <c r="A99" s="8"/>
      <c r="B99" s="58" t="s">
        <v>48</v>
      </c>
      <c r="C99" s="8"/>
      <c r="D99" s="8"/>
      <c r="E99" s="8"/>
      <c r="F99" s="15"/>
      <c r="G99" s="8"/>
      <c r="H99" s="8"/>
      <c r="I99" s="8"/>
      <c r="J99" s="8"/>
      <c r="K99" s="12"/>
      <c r="L99" s="8"/>
      <c r="M99" s="8"/>
      <c r="N99" s="12"/>
      <c r="O99" s="22"/>
      <c r="P99" s="8"/>
      <c r="Q99" s="8"/>
      <c r="R99" s="8"/>
      <c r="S99" s="8"/>
      <c r="T99" s="45"/>
      <c r="Z99" s="53"/>
      <c r="AB99" s="54"/>
      <c r="AC99" s="53"/>
      <c r="AD99" s="53"/>
      <c r="AE99" s="54"/>
      <c r="AF99" s="55"/>
    </row>
    <row r="100" spans="1:41" ht="20.25" customHeight="1" x14ac:dyDescent="0.2">
      <c r="A100" s="8"/>
      <c r="B100" s="59" t="s">
        <v>127</v>
      </c>
      <c r="C100" s="60"/>
      <c r="D100" s="8"/>
      <c r="E100" s="8"/>
      <c r="F100" s="15"/>
      <c r="G100" s="8"/>
      <c r="H100" s="8"/>
      <c r="I100" s="8"/>
      <c r="J100" s="8"/>
      <c r="K100" s="12"/>
      <c r="L100" s="8"/>
      <c r="M100" s="8"/>
      <c r="N100" s="12"/>
      <c r="O100" s="22"/>
      <c r="P100" s="8"/>
      <c r="Q100" s="8"/>
      <c r="R100" s="8"/>
      <c r="S100" s="8"/>
      <c r="T100" s="61"/>
      <c r="Z100" s="53"/>
      <c r="AB100" s="54"/>
      <c r="AC100" s="53"/>
      <c r="AD100" s="53"/>
      <c r="AE100" s="54"/>
      <c r="AF100" s="55"/>
    </row>
    <row r="101" spans="1:41" ht="20.25" customHeight="1" x14ac:dyDescent="0.2">
      <c r="A101" s="8"/>
      <c r="B101" s="59" t="s">
        <v>138</v>
      </c>
      <c r="C101" s="59"/>
      <c r="D101" s="8"/>
      <c r="E101" s="8"/>
      <c r="F101" s="15"/>
      <c r="G101" s="8"/>
      <c r="H101" s="8"/>
      <c r="I101" s="8"/>
      <c r="J101" s="8"/>
      <c r="K101" s="12"/>
      <c r="L101" s="8"/>
      <c r="M101" s="8"/>
      <c r="N101" s="12"/>
      <c r="O101" s="22"/>
      <c r="P101" s="8"/>
      <c r="Q101" s="8"/>
      <c r="R101" s="8"/>
      <c r="S101" s="8"/>
      <c r="T101" s="61"/>
      <c r="Z101" s="53"/>
      <c r="AB101" s="54"/>
      <c r="AC101" s="53"/>
      <c r="AD101" s="53"/>
      <c r="AE101" s="54"/>
      <c r="AF101" s="55"/>
    </row>
    <row r="102" spans="1:41" ht="21" customHeight="1" x14ac:dyDescent="0.2">
      <c r="A102" s="8"/>
      <c r="B102" s="59" t="s">
        <v>128</v>
      </c>
      <c r="C102" s="59"/>
      <c r="D102" s="8"/>
      <c r="E102" s="8"/>
      <c r="F102" s="8"/>
      <c r="G102" s="8"/>
      <c r="H102" s="8"/>
      <c r="I102" s="62"/>
      <c r="J102" s="63"/>
      <c r="K102" s="64"/>
      <c r="L102" s="62"/>
      <c r="M102" s="62"/>
      <c r="N102" s="64"/>
      <c r="O102" s="65"/>
      <c r="P102" s="8"/>
      <c r="Q102" s="8"/>
      <c r="R102" s="8"/>
      <c r="S102" s="8"/>
    </row>
    <row r="103" spans="1:41" ht="21" customHeight="1" x14ac:dyDescent="0.2">
      <c r="A103" s="8"/>
      <c r="B103" s="59" t="s">
        <v>55</v>
      </c>
      <c r="C103" s="59"/>
      <c r="D103" s="8"/>
      <c r="E103" s="8"/>
      <c r="F103" s="8"/>
      <c r="G103" s="8"/>
      <c r="H103" s="8"/>
      <c r="I103" s="62"/>
      <c r="J103" s="63"/>
      <c r="K103" s="64"/>
      <c r="L103" s="62"/>
      <c r="M103" s="62"/>
      <c r="N103" s="64"/>
      <c r="O103" s="65"/>
      <c r="P103" s="8"/>
      <c r="Q103" s="8"/>
      <c r="R103" s="8"/>
      <c r="S103" s="8"/>
    </row>
    <row r="104" spans="1:41" ht="22.2" customHeight="1" thickBot="1" x14ac:dyDescent="0.2">
      <c r="B104" s="66" t="s">
        <v>47</v>
      </c>
      <c r="C104" s="66"/>
      <c r="D104" s="14"/>
      <c r="E104" s="14"/>
      <c r="F104" s="14"/>
      <c r="I104" s="67" t="s">
        <v>104</v>
      </c>
      <c r="J104" s="68"/>
      <c r="K104" s="68"/>
      <c r="L104" s="68"/>
      <c r="M104" s="68"/>
      <c r="N104" s="68"/>
      <c r="O104" s="68"/>
      <c r="P104" s="68"/>
      <c r="Q104" s="68"/>
      <c r="R104" s="68"/>
      <c r="S104" s="68"/>
    </row>
    <row r="105" spans="1:41" ht="20.25" customHeight="1" thickBot="1" x14ac:dyDescent="0.25">
      <c r="A105" s="27" t="s">
        <v>0</v>
      </c>
      <c r="B105" s="120" t="s">
        <v>36</v>
      </c>
      <c r="C105" s="120"/>
      <c r="D105" s="120"/>
      <c r="E105" s="27" t="s">
        <v>20</v>
      </c>
      <c r="F105" s="27" t="s">
        <v>43</v>
      </c>
      <c r="G105" s="27" t="s">
        <v>31</v>
      </c>
      <c r="H105" s="120" t="s">
        <v>37</v>
      </c>
      <c r="I105" s="120"/>
      <c r="J105" s="120" t="s">
        <v>38</v>
      </c>
      <c r="K105" s="120"/>
      <c r="L105" s="120" t="s">
        <v>39</v>
      </c>
      <c r="M105" s="120"/>
      <c r="N105" s="120" t="s">
        <v>40</v>
      </c>
      <c r="O105" s="120"/>
      <c r="P105" s="120" t="s">
        <v>41</v>
      </c>
      <c r="Q105" s="120"/>
      <c r="R105" s="120" t="s">
        <v>42</v>
      </c>
      <c r="S105" s="138"/>
      <c r="T105" s="89" t="s">
        <v>60</v>
      </c>
      <c r="V105" s="56">
        <v>1</v>
      </c>
      <c r="W105" s="56">
        <v>2</v>
      </c>
      <c r="X105" s="56">
        <v>3</v>
      </c>
      <c r="Y105" s="56">
        <v>4</v>
      </c>
      <c r="Z105" s="56">
        <v>5</v>
      </c>
      <c r="AA105" s="56">
        <v>6</v>
      </c>
      <c r="AH105" s="56"/>
      <c r="AI105" s="56"/>
      <c r="AJ105" s="56"/>
    </row>
    <row r="106" spans="1:41" s="69" customFormat="1" ht="18.600000000000001" customHeight="1" thickBot="1" x14ac:dyDescent="0.25">
      <c r="A106" s="134">
        <v>1</v>
      </c>
      <c r="B106" s="136"/>
      <c r="C106" s="136"/>
      <c r="D106" s="136"/>
      <c r="E106" s="76"/>
      <c r="F106" s="78" t="str">
        <f>IF(Y106&gt;0,SUM(V106:Y106),"")</f>
        <v/>
      </c>
      <c r="G106" s="78" t="str">
        <f>IF(B106="4×25m混合フリーリレー",AC107,AC106)</f>
        <v/>
      </c>
      <c r="H106" s="136"/>
      <c r="I106" s="136"/>
      <c r="J106" s="136"/>
      <c r="K106" s="136"/>
      <c r="L106" s="136"/>
      <c r="M106" s="136"/>
      <c r="N106" s="136"/>
      <c r="O106" s="136"/>
      <c r="P106" s="136"/>
      <c r="Q106" s="136"/>
      <c r="R106" s="136"/>
      <c r="S106" s="137"/>
      <c r="T106" s="79">
        <f>400*(LEN(B106)&gt;5)</f>
        <v>0</v>
      </c>
      <c r="U106" s="69" t="str">
        <f>IF(AO107=0,"","性別エラー")</f>
        <v/>
      </c>
      <c r="V106" s="69">
        <f>IF(H106&gt;0,INDEX($G$16:$G$95,MATCH(H106,$A$16:$A$95,0)),0)</f>
        <v>0</v>
      </c>
      <c r="W106" s="69">
        <f>IF(J106&gt;0,INDEX($G$16:$G$95,MATCH(J106,$A$16:$A$95,0)),0)</f>
        <v>0</v>
      </c>
      <c r="X106" s="69">
        <f>IF(L106&gt;0,INDEX($G$16:$G$95,MATCH(L106,$A$16:$A$95,0)),0)</f>
        <v>0</v>
      </c>
      <c r="Y106" s="69">
        <f>IF(N106&gt;0,INDEX($G$16:$G$95,MATCH(N106,$A$16:$A$95,0)),0)</f>
        <v>0</v>
      </c>
      <c r="Z106" s="69">
        <f>IF(P106&gt;0,INDEX($G$16:$G$95,MATCH(P106,$A$16:$A$95,0)),0)</f>
        <v>0</v>
      </c>
      <c r="AA106" s="69">
        <f>IF(R106&gt;0,INDEX($G$16:$G$95,MATCH(R106,$A$16:$A$95,0)),0)</f>
        <v>0</v>
      </c>
      <c r="AB106" s="80" t="s">
        <v>45</v>
      </c>
      <c r="AC106" s="81" t="str">
        <f>IF(F106="","",IF(F106=72,"０①",IF(F106&lt;72,"０",MID("①①②③④⑤⑥⑥",INT(F106/40),1))))</f>
        <v/>
      </c>
      <c r="AD106" s="81">
        <f>IF(H106&gt;0,INDEX($D$16:$D$95,MATCH(H106,$A$16:$A$95,0)),0)</f>
        <v>0</v>
      </c>
      <c r="AE106" s="81">
        <f>IF(J106&gt;0,INDEX($D$16:$D$95,MATCH(J106,$A$16:$A$95,0)),0)</f>
        <v>0</v>
      </c>
      <c r="AF106" s="81">
        <f>IF(L106&gt;0,INDEX($D$16:$D$95,MATCH(L106,$A$16:$A$95,0)),0)</f>
        <v>0</v>
      </c>
      <c r="AG106" s="81">
        <f>IF(N106&gt;0,INDEX($D$16:$D$95,MATCH(N106,$A$16:$A$95,0)),0)</f>
        <v>0</v>
      </c>
      <c r="AH106" s="81">
        <f>IF(P106&gt;0,INDEX($D$16:$D$95,MATCH(P106,$A$16:$A$95,0)),0)</f>
        <v>0</v>
      </c>
      <c r="AI106" s="81">
        <f>IF(R106&gt;0,INDEX($D$16:$D$95,MATCH(R106,$A$16:$A$95,0)),0)</f>
        <v>0</v>
      </c>
    </row>
    <row r="107" spans="1:41" s="69" customFormat="1" ht="18.600000000000001" customHeight="1" thickBot="1" x14ac:dyDescent="0.25">
      <c r="A107" s="134"/>
      <c r="B107" s="135"/>
      <c r="C107" s="135"/>
      <c r="D107" s="135"/>
      <c r="E107" s="135"/>
      <c r="F107" s="135"/>
      <c r="G107" s="135"/>
      <c r="H107" s="135" t="str">
        <f>IF(H106&gt;0,INDEX($B$16:$B$95,MATCH(H106,$A$16:$A$95,0)),"")</f>
        <v/>
      </c>
      <c r="I107" s="135"/>
      <c r="J107" s="135" t="str">
        <f>IF(J106&gt;0,INDEX($B$16:$B$95,MATCH(J106,$A$16:$A$95,0)),"")</f>
        <v/>
      </c>
      <c r="K107" s="135"/>
      <c r="L107" s="135" t="str">
        <f>IF(L106&gt;0,INDEX($B$16:$B$95,MATCH(L106,$A$16:$A$95,0)),"")</f>
        <v/>
      </c>
      <c r="M107" s="135"/>
      <c r="N107" s="135" t="str">
        <f>IF(N106&gt;0,INDEX($B$16:$B$95,MATCH(N106,$A$16:$A$95,0)),"")</f>
        <v/>
      </c>
      <c r="O107" s="135"/>
      <c r="P107" s="135" t="str">
        <f>IF(P106&gt;0,INDEX($B$16:$B$95,MATCH(P106,$A$16:$A$95,0)),"")</f>
        <v/>
      </c>
      <c r="Q107" s="135"/>
      <c r="R107" s="135" t="str">
        <f>IF(R106&gt;0,INDEX($B$16:$B$95,MATCH(R106,$A$16:$A$95,0)),"")</f>
        <v/>
      </c>
      <c r="S107" s="135"/>
      <c r="T107" s="81"/>
      <c r="AB107" s="80" t="s">
        <v>46</v>
      </c>
      <c r="AC107" s="81" t="str">
        <f>IF(F106="","",IF(F106&lt;200,"①","②"))</f>
        <v/>
      </c>
      <c r="AD107" s="69">
        <f>IF(AD106=0,0,IF(AD106="男",1,2))</f>
        <v>0</v>
      </c>
      <c r="AE107" s="69">
        <f t="shared" ref="AE107:AG107" si="13">IF(AE106=0,0,IF(AE106="男",1,2))</f>
        <v>0</v>
      </c>
      <c r="AF107" s="69">
        <f t="shared" si="13"/>
        <v>0</v>
      </c>
      <c r="AG107" s="69">
        <f t="shared" si="13"/>
        <v>0</v>
      </c>
      <c r="AH107" s="69">
        <f t="shared" ref="AH107" si="14">IF(AH106=0,0,IF(AH106="男",1,2))</f>
        <v>0</v>
      </c>
      <c r="AI107" s="69">
        <f t="shared" ref="AI107" si="15">IF(AI106=0,0,IF(AI106="男",1,2))</f>
        <v>0</v>
      </c>
      <c r="AK107" s="69">
        <f>IF(E106="男",1,IF(E106="女",2,IF(E106="混合",1.5,0)))</f>
        <v>0</v>
      </c>
      <c r="AM107" s="69">
        <f>AK107*4</f>
        <v>0</v>
      </c>
      <c r="AN107" s="69">
        <f>SUM(AD107:AG107)</f>
        <v>0</v>
      </c>
      <c r="AO107" s="69">
        <f>AM107-AN107</f>
        <v>0</v>
      </c>
    </row>
    <row r="108" spans="1:41" s="69" customFormat="1" ht="18.600000000000001" customHeight="1" thickBot="1" x14ac:dyDescent="0.25">
      <c r="A108" s="134">
        <v>2</v>
      </c>
      <c r="B108" s="136"/>
      <c r="C108" s="136"/>
      <c r="D108" s="136"/>
      <c r="E108" s="76"/>
      <c r="F108" s="76" t="str">
        <f>IF(Y108&gt;0,SUM(V108:Y108),"")</f>
        <v/>
      </c>
      <c r="G108" s="78" t="str">
        <f>IF(B108="4×25m混合フリーリレー",AC109,AC108)</f>
        <v/>
      </c>
      <c r="H108" s="136"/>
      <c r="I108" s="136"/>
      <c r="J108" s="136"/>
      <c r="K108" s="136"/>
      <c r="L108" s="136"/>
      <c r="M108" s="136"/>
      <c r="N108" s="136"/>
      <c r="O108" s="136"/>
      <c r="P108" s="136"/>
      <c r="Q108" s="136"/>
      <c r="R108" s="136"/>
      <c r="S108" s="137"/>
      <c r="T108" s="79">
        <f>400*(LEN(B108)&gt;5)</f>
        <v>0</v>
      </c>
      <c r="U108" s="69" t="str">
        <f>IF(AO109=0,"","性別エラー")</f>
        <v/>
      </c>
      <c r="V108" s="69">
        <f>IF(H108&gt;0,INDEX($G$16:$G$95,MATCH(H108,$A$16:$A$95,0)),0)</f>
        <v>0</v>
      </c>
      <c r="W108" s="69">
        <f>IF(J108&gt;0,INDEX($G$16:$G$95,MATCH(J108,$A$16:$A$95,0)),0)</f>
        <v>0</v>
      </c>
      <c r="X108" s="69">
        <f>IF(L108&gt;0,INDEX($G$16:$G$95,MATCH(L108,$A$16:$A$95,0)),0)</f>
        <v>0</v>
      </c>
      <c r="Y108" s="69">
        <f>IF(N108&gt;0,INDEX($G$16:$G$95,MATCH(N108,$A$16:$A$95,0)),0)</f>
        <v>0</v>
      </c>
      <c r="Z108" s="69">
        <f>IF(P108&gt;0,INDEX($G$16:$G$95,MATCH(P108,$A$16:$A$95,0)),0)</f>
        <v>0</v>
      </c>
      <c r="AA108" s="69">
        <f>IF(R108&gt;0,INDEX($G$16:$G$95,MATCH(R108,$A$16:$A$95,0)),0)</f>
        <v>0</v>
      </c>
      <c r="AB108" s="80" t="s">
        <v>45</v>
      </c>
      <c r="AC108" s="81" t="str">
        <f>IF(F108="","",IF(F108=72,"０①",IF(F108&lt;72,"０",MID("①①②③④⑤⑥⑥",INT(F108/40),1))))</f>
        <v/>
      </c>
      <c r="AD108" s="81">
        <f>IF(H108&gt;0,INDEX($D$16:$D$95,MATCH(H108,$A$16:$A$95,0)),0)</f>
        <v>0</v>
      </c>
      <c r="AE108" s="81">
        <f>IF(J108&gt;0,INDEX($D$16:$D$95,MATCH(J108,$A$16:$A$95,0)),0)</f>
        <v>0</v>
      </c>
      <c r="AF108" s="81">
        <f>IF(L108&gt;0,INDEX($D$16:$D$95,MATCH(L108,$A$16:$A$95,0)),0)</f>
        <v>0</v>
      </c>
      <c r="AG108" s="81">
        <f>IF(N108&gt;0,INDEX($D$16:$D$95,MATCH(N108,$A$16:$A$95,0)),0)</f>
        <v>0</v>
      </c>
      <c r="AH108" s="81">
        <f>IF(P108&gt;0,INDEX($D$16:$D$95,MATCH(P108,$A$16:$A$95,0)),0)</f>
        <v>0</v>
      </c>
      <c r="AI108" s="81">
        <f>IF(R108&gt;0,INDEX($D$16:$D$95,MATCH(R108,$A$16:$A$95,0)),0)</f>
        <v>0</v>
      </c>
    </row>
    <row r="109" spans="1:41" s="69" customFormat="1" ht="18.600000000000001" customHeight="1" thickBot="1" x14ac:dyDescent="0.25">
      <c r="A109" s="134"/>
      <c r="B109" s="135"/>
      <c r="C109" s="135"/>
      <c r="D109" s="135"/>
      <c r="E109" s="135"/>
      <c r="F109" s="135"/>
      <c r="G109" s="135"/>
      <c r="H109" s="135" t="str">
        <f>IF(H108&gt;0,INDEX($B$16:$B$95,MATCH(H108,$A$16:$A$95,0)),"")</f>
        <v/>
      </c>
      <c r="I109" s="135"/>
      <c r="J109" s="135" t="str">
        <f>IF(J108&gt;0,INDEX($B$16:$B$95,MATCH(J108,$A$16:$A$95,0)),"")</f>
        <v/>
      </c>
      <c r="K109" s="135"/>
      <c r="L109" s="135" t="str">
        <f>IF(L108&gt;0,INDEX($B$16:$B$95,MATCH(L108,$A$16:$A$95,0)),"")</f>
        <v/>
      </c>
      <c r="M109" s="135"/>
      <c r="N109" s="135" t="str">
        <f>IF(N108&gt;0,INDEX($B$16:$B$95,MATCH(N108,$A$16:$A$95,0)),"")</f>
        <v/>
      </c>
      <c r="O109" s="135"/>
      <c r="P109" s="135" t="str">
        <f>IF(P108&gt;0,INDEX($B$16:$B$95,MATCH(P108,$A$16:$A$95,0)),"")</f>
        <v/>
      </c>
      <c r="Q109" s="135"/>
      <c r="R109" s="135" t="str">
        <f>IF(R108&gt;0,INDEX($B$16:$B$95,MATCH(R108,$A$16:$A$95,0)),"")</f>
        <v/>
      </c>
      <c r="S109" s="135"/>
      <c r="T109" s="81"/>
      <c r="AB109" s="80" t="s">
        <v>46</v>
      </c>
      <c r="AC109" s="81" t="str">
        <f>IF(F108="","",IF(F108&lt;200,"①","②"))</f>
        <v/>
      </c>
      <c r="AD109" s="69">
        <f>IF(AD108=0,0,IF(AD108="男",1,2))</f>
        <v>0</v>
      </c>
      <c r="AE109" s="69">
        <f t="shared" ref="AE109" si="16">IF(AE108=0,0,IF(AE108="男",1,2))</f>
        <v>0</v>
      </c>
      <c r="AF109" s="69">
        <f t="shared" ref="AF109" si="17">IF(AF108=0,0,IF(AF108="男",1,2))</f>
        <v>0</v>
      </c>
      <c r="AG109" s="69">
        <f t="shared" ref="AG109" si="18">IF(AG108=0,0,IF(AG108="男",1,2))</f>
        <v>0</v>
      </c>
      <c r="AH109" s="69">
        <f t="shared" ref="AH109" si="19">IF(AH108=0,0,IF(AH108="男",1,2))</f>
        <v>0</v>
      </c>
      <c r="AI109" s="69">
        <f t="shared" ref="AI109" si="20">IF(AI108=0,0,IF(AI108="男",1,2))</f>
        <v>0</v>
      </c>
      <c r="AK109" s="69">
        <f>IF(E108="男",1,IF(E108="女",2,IF(E108="混合",1.5,0)))</f>
        <v>0</v>
      </c>
      <c r="AM109" s="69">
        <f>AK109*4</f>
        <v>0</v>
      </c>
      <c r="AN109" s="69">
        <f>SUM(AD109:AG109)</f>
        <v>0</v>
      </c>
      <c r="AO109" s="69">
        <f>AM109-AN109</f>
        <v>0</v>
      </c>
    </row>
    <row r="110" spans="1:41" s="69" customFormat="1" ht="18.600000000000001" customHeight="1" thickBot="1" x14ac:dyDescent="0.25">
      <c r="A110" s="134">
        <v>3</v>
      </c>
      <c r="B110" s="136"/>
      <c r="C110" s="136"/>
      <c r="D110" s="136"/>
      <c r="E110" s="76"/>
      <c r="F110" s="76" t="str">
        <f>IF(Y110&gt;0,SUM(V110:Y110),"")</f>
        <v/>
      </c>
      <c r="G110" s="78" t="str">
        <f>IF(B110="4×25m混合フリーリレー",AC111,AC110)</f>
        <v/>
      </c>
      <c r="H110" s="136"/>
      <c r="I110" s="136"/>
      <c r="J110" s="136"/>
      <c r="K110" s="136"/>
      <c r="L110" s="136"/>
      <c r="M110" s="136"/>
      <c r="N110" s="136"/>
      <c r="O110" s="136"/>
      <c r="P110" s="136"/>
      <c r="Q110" s="136"/>
      <c r="R110" s="136"/>
      <c r="S110" s="137"/>
      <c r="T110" s="79">
        <f>400*(LEN(B110)&gt;5)</f>
        <v>0</v>
      </c>
      <c r="U110" s="69" t="str">
        <f>IF(AO111=0,"","性別エラー")</f>
        <v/>
      </c>
      <c r="V110" s="69">
        <f>IF(H110&gt;0,INDEX($G$16:$G$95,MATCH(H110,$A$16:$A$95,0)),0)</f>
        <v>0</v>
      </c>
      <c r="W110" s="69">
        <f>IF(J110&gt;0,INDEX($G$16:$G$95,MATCH(J110,$A$16:$A$95,0)),0)</f>
        <v>0</v>
      </c>
      <c r="X110" s="69">
        <f>IF(L110&gt;0,INDEX($G$16:$G$95,MATCH(L110,$A$16:$A$95,0)),0)</f>
        <v>0</v>
      </c>
      <c r="Y110" s="69">
        <f>IF(N110&gt;0,INDEX($G$16:$G$95,MATCH(N110,$A$16:$A$95,0)),0)</f>
        <v>0</v>
      </c>
      <c r="Z110" s="69">
        <f>IF(P110&gt;0,INDEX($G$16:$G$95,MATCH(P110,$A$16:$A$95,0)),0)</f>
        <v>0</v>
      </c>
      <c r="AA110" s="69">
        <f>IF(R110&gt;0,INDEX($G$16:$G$95,MATCH(R110,$A$16:$A$95,0)),0)</f>
        <v>0</v>
      </c>
      <c r="AB110" s="80" t="s">
        <v>45</v>
      </c>
      <c r="AC110" s="81" t="str">
        <f>IF(F110="","",IF(F110=72,"０①",IF(F110&lt;72,"０",MID("①①②③④⑤⑥⑥",INT(F110/40),1))))</f>
        <v/>
      </c>
      <c r="AD110" s="81">
        <f>IF(H110&gt;0,INDEX($D$16:$D$95,MATCH(H110,$A$16:$A$95,0)),0)</f>
        <v>0</v>
      </c>
      <c r="AE110" s="81">
        <f>IF(J110&gt;0,INDEX($D$16:$D$95,MATCH(J110,$A$16:$A$95,0)),0)</f>
        <v>0</v>
      </c>
      <c r="AF110" s="81">
        <f>IF(L110&gt;0,INDEX($D$16:$D$95,MATCH(L110,$A$16:$A$95,0)),0)</f>
        <v>0</v>
      </c>
      <c r="AG110" s="81">
        <f>IF(N110&gt;0,INDEX($D$16:$D$95,MATCH(N110,$A$16:$A$95,0)),0)</f>
        <v>0</v>
      </c>
      <c r="AH110" s="81">
        <f>IF(P110&gt;0,INDEX($D$16:$D$95,MATCH(P110,$A$16:$A$95,0)),0)</f>
        <v>0</v>
      </c>
      <c r="AI110" s="81">
        <f>IF(R110&gt;0,INDEX($D$16:$D$95,MATCH(R110,$A$16:$A$95,0)),0)</f>
        <v>0</v>
      </c>
    </row>
    <row r="111" spans="1:41" s="69" customFormat="1" ht="18.600000000000001" customHeight="1" thickBot="1" x14ac:dyDescent="0.25">
      <c r="A111" s="134"/>
      <c r="B111" s="135"/>
      <c r="C111" s="135"/>
      <c r="D111" s="135"/>
      <c r="E111" s="135"/>
      <c r="F111" s="135"/>
      <c r="G111" s="135"/>
      <c r="H111" s="135" t="str">
        <f>IF(H110&gt;0,INDEX($B$16:$B$95,MATCH(H110,$A$16:$A$95,0)),"")</f>
        <v/>
      </c>
      <c r="I111" s="135"/>
      <c r="J111" s="135" t="str">
        <f>IF(J110&gt;0,INDEX($B$16:$B$95,MATCH(J110,$A$16:$A$95,0)),"")</f>
        <v/>
      </c>
      <c r="K111" s="135"/>
      <c r="L111" s="135" t="str">
        <f>IF(L110&gt;0,INDEX($B$16:$B$95,MATCH(L110,$A$16:$A$95,0)),"")</f>
        <v/>
      </c>
      <c r="M111" s="135"/>
      <c r="N111" s="135" t="str">
        <f>IF(N110&gt;0,INDEX($B$16:$B$95,MATCH(N110,$A$16:$A$95,0)),"")</f>
        <v/>
      </c>
      <c r="O111" s="135"/>
      <c r="P111" s="135" t="str">
        <f>IF(P110&gt;0,INDEX($B$16:$B$95,MATCH(P110,$A$16:$A$95,0)),"")</f>
        <v/>
      </c>
      <c r="Q111" s="135"/>
      <c r="R111" s="135" t="str">
        <f>IF(R110&gt;0,INDEX($B$16:$B$95,MATCH(R110,$A$16:$A$95,0)),"")</f>
        <v/>
      </c>
      <c r="S111" s="135"/>
      <c r="T111" s="81"/>
      <c r="AB111" s="80" t="s">
        <v>46</v>
      </c>
      <c r="AC111" s="81" t="str">
        <f>IF(F110="","",IF(F110&lt;200,"①","②"))</f>
        <v/>
      </c>
      <c r="AD111" s="69">
        <f>IF(AD110=0,0,IF(AD110="男",1,2))</f>
        <v>0</v>
      </c>
      <c r="AE111" s="69">
        <f t="shared" ref="AE111" si="21">IF(AE110=0,0,IF(AE110="男",1,2))</f>
        <v>0</v>
      </c>
      <c r="AF111" s="69">
        <f t="shared" ref="AF111" si="22">IF(AF110=0,0,IF(AF110="男",1,2))</f>
        <v>0</v>
      </c>
      <c r="AG111" s="69">
        <f t="shared" ref="AG111" si="23">IF(AG110=0,0,IF(AG110="男",1,2))</f>
        <v>0</v>
      </c>
      <c r="AH111" s="69">
        <f t="shared" ref="AH111" si="24">IF(AH110=0,0,IF(AH110="男",1,2))</f>
        <v>0</v>
      </c>
      <c r="AI111" s="69">
        <f t="shared" ref="AI111" si="25">IF(AI110=0,0,IF(AI110="男",1,2))</f>
        <v>0</v>
      </c>
      <c r="AK111" s="69">
        <f>IF(E110="男",1,IF(E110="女",2,IF(E110="混合",1.5,0)))</f>
        <v>0</v>
      </c>
      <c r="AM111" s="69">
        <f>AK111*4</f>
        <v>0</v>
      </c>
      <c r="AN111" s="69">
        <f>SUM(AD111:AG111)</f>
        <v>0</v>
      </c>
      <c r="AO111" s="69">
        <f>AM111-AN111</f>
        <v>0</v>
      </c>
    </row>
    <row r="112" spans="1:41" s="69" customFormat="1" ht="18.600000000000001" customHeight="1" thickBot="1" x14ac:dyDescent="0.25">
      <c r="A112" s="134">
        <v>4</v>
      </c>
      <c r="B112" s="136"/>
      <c r="C112" s="136"/>
      <c r="D112" s="136"/>
      <c r="E112" s="76"/>
      <c r="F112" s="76" t="str">
        <f>IF(Y112&gt;0,SUM(V112:Y112),"")</f>
        <v/>
      </c>
      <c r="G112" s="78" t="str">
        <f>IF(B112="4×25m混合フリーリレー",AC113,AC112)</f>
        <v/>
      </c>
      <c r="H112" s="136"/>
      <c r="I112" s="136"/>
      <c r="J112" s="136"/>
      <c r="K112" s="136"/>
      <c r="L112" s="136"/>
      <c r="M112" s="136"/>
      <c r="N112" s="136"/>
      <c r="O112" s="136"/>
      <c r="P112" s="136"/>
      <c r="Q112" s="136"/>
      <c r="R112" s="136"/>
      <c r="S112" s="137"/>
      <c r="T112" s="79">
        <f>400*(LEN(B112)&gt;5)</f>
        <v>0</v>
      </c>
      <c r="U112" s="69" t="str">
        <f>IF(AO113=0,"","性別エラー")</f>
        <v/>
      </c>
      <c r="V112" s="69">
        <f>IF(H112&gt;0,INDEX($G$16:$G$95,MATCH(H112,$A$16:$A$95,0)),0)</f>
        <v>0</v>
      </c>
      <c r="W112" s="69">
        <f>IF(J112&gt;0,INDEX($G$16:$G$95,MATCH(J112,$A$16:$A$95,0)),0)</f>
        <v>0</v>
      </c>
      <c r="X112" s="69">
        <f>IF(L112&gt;0,INDEX($G$16:$G$95,MATCH(L112,$A$16:$A$95,0)),0)</f>
        <v>0</v>
      </c>
      <c r="Y112" s="69">
        <f>IF(N112&gt;0,INDEX($G$16:$G$95,MATCH(N112,$A$16:$A$95,0)),0)</f>
        <v>0</v>
      </c>
      <c r="Z112" s="69">
        <f>IF(P112&gt;0,INDEX($G$16:$G$95,MATCH(P112,$A$16:$A$95,0)),0)</f>
        <v>0</v>
      </c>
      <c r="AA112" s="69">
        <f>IF(R112&gt;0,INDEX($G$16:$G$95,MATCH(R112,$A$16:$A$95,0)),0)</f>
        <v>0</v>
      </c>
      <c r="AB112" s="80" t="s">
        <v>45</v>
      </c>
      <c r="AC112" s="81" t="str">
        <f>IF(F112="","",IF(F112=72,"０①",IF(F112&lt;72,"０",MID("①①②③④⑤⑥⑥",INT(F112/40),1))))</f>
        <v/>
      </c>
      <c r="AD112" s="81">
        <f>IF(H112&gt;0,INDEX($D$16:$D$95,MATCH(H112,$A$16:$A$95,0)),0)</f>
        <v>0</v>
      </c>
      <c r="AE112" s="81">
        <f>IF(J112&gt;0,INDEX($D$16:$D$95,MATCH(J112,$A$16:$A$95,0)),0)</f>
        <v>0</v>
      </c>
      <c r="AF112" s="81">
        <f>IF(L112&gt;0,INDEX($D$16:$D$95,MATCH(L112,$A$16:$A$95,0)),0)</f>
        <v>0</v>
      </c>
      <c r="AG112" s="81">
        <f>IF(N112&gt;0,INDEX($D$16:$D$95,MATCH(N112,$A$16:$A$95,0)),0)</f>
        <v>0</v>
      </c>
      <c r="AH112" s="81">
        <f>IF(P112&gt;0,INDEX($D$16:$D$95,MATCH(P112,$A$16:$A$95,0)),0)</f>
        <v>0</v>
      </c>
      <c r="AI112" s="81">
        <f>IF(R112&gt;0,INDEX($D$16:$D$95,MATCH(R112,$A$16:$A$95,0)),0)</f>
        <v>0</v>
      </c>
    </row>
    <row r="113" spans="1:41" s="69" customFormat="1" ht="18.600000000000001" customHeight="1" thickBot="1" x14ac:dyDescent="0.25">
      <c r="A113" s="134"/>
      <c r="B113" s="135"/>
      <c r="C113" s="135"/>
      <c r="D113" s="135"/>
      <c r="E113" s="135"/>
      <c r="F113" s="135"/>
      <c r="G113" s="135"/>
      <c r="H113" s="135" t="str">
        <f>IF(H112&gt;0,INDEX($B$16:$B$95,MATCH(H112,$A$16:$A$95,0)),"")</f>
        <v/>
      </c>
      <c r="I113" s="135"/>
      <c r="J113" s="135" t="str">
        <f>IF(J112&gt;0,INDEX($B$16:$B$95,MATCH(J112,$A$16:$A$95,0)),"")</f>
        <v/>
      </c>
      <c r="K113" s="135"/>
      <c r="L113" s="135" t="str">
        <f>IF(L112&gt;0,INDEX($B$16:$B$95,MATCH(L112,$A$16:$A$95,0)),"")</f>
        <v/>
      </c>
      <c r="M113" s="135"/>
      <c r="N113" s="135" t="str">
        <f>IF(N112&gt;0,INDEX($B$16:$B$95,MATCH(N112,$A$16:$A$95,0)),"")</f>
        <v/>
      </c>
      <c r="O113" s="135"/>
      <c r="P113" s="135" t="str">
        <f>IF(P112&gt;0,INDEX($B$16:$B$95,MATCH(P112,$A$16:$A$95,0)),"")</f>
        <v/>
      </c>
      <c r="Q113" s="135"/>
      <c r="R113" s="135" t="str">
        <f>IF(R112&gt;0,INDEX($B$16:$B$95,MATCH(R112,$A$16:$A$95,0)),"")</f>
        <v/>
      </c>
      <c r="S113" s="135"/>
      <c r="T113" s="81"/>
      <c r="AB113" s="80" t="s">
        <v>46</v>
      </c>
      <c r="AC113" s="81" t="str">
        <f>IF(F112="","",IF(F112&lt;200,"①","②"))</f>
        <v/>
      </c>
      <c r="AD113" s="69">
        <f>IF(AD112=0,0,IF(AD112="男",1,2))</f>
        <v>0</v>
      </c>
      <c r="AE113" s="69">
        <f t="shared" ref="AE113" si="26">IF(AE112=0,0,IF(AE112="男",1,2))</f>
        <v>0</v>
      </c>
      <c r="AF113" s="69">
        <f t="shared" ref="AF113" si="27">IF(AF112=0,0,IF(AF112="男",1,2))</f>
        <v>0</v>
      </c>
      <c r="AG113" s="69">
        <f t="shared" ref="AG113" si="28">IF(AG112=0,0,IF(AG112="男",1,2))</f>
        <v>0</v>
      </c>
      <c r="AH113" s="69">
        <f t="shared" ref="AH113" si="29">IF(AH112=0,0,IF(AH112="男",1,2))</f>
        <v>0</v>
      </c>
      <c r="AI113" s="69">
        <f t="shared" ref="AI113" si="30">IF(AI112=0,0,IF(AI112="男",1,2))</f>
        <v>0</v>
      </c>
      <c r="AK113" s="69">
        <f>IF(E112="男",1,IF(E112="女",2,IF(E112="混合",1.5,0)))</f>
        <v>0</v>
      </c>
      <c r="AM113" s="69">
        <f>AK113*4</f>
        <v>0</v>
      </c>
      <c r="AN113" s="69">
        <f>SUM(AD113:AG113)</f>
        <v>0</v>
      </c>
      <c r="AO113" s="69">
        <f>AM113-AN113</f>
        <v>0</v>
      </c>
    </row>
    <row r="114" spans="1:41" s="69" customFormat="1" ht="18.600000000000001" customHeight="1" thickBot="1" x14ac:dyDescent="0.25">
      <c r="A114" s="134">
        <v>5</v>
      </c>
      <c r="B114" s="136"/>
      <c r="C114" s="136"/>
      <c r="D114" s="136"/>
      <c r="E114" s="76"/>
      <c r="F114" s="76" t="str">
        <f>IF(Y114&gt;0,SUM(V114:Y114),"")</f>
        <v/>
      </c>
      <c r="G114" s="78" t="str">
        <f>IF(B114="4×25m混合フリーリレー",AC115,AC114)</f>
        <v/>
      </c>
      <c r="H114" s="136"/>
      <c r="I114" s="136"/>
      <c r="J114" s="136"/>
      <c r="K114" s="136"/>
      <c r="L114" s="136"/>
      <c r="M114" s="136"/>
      <c r="N114" s="136"/>
      <c r="O114" s="136"/>
      <c r="P114" s="136"/>
      <c r="Q114" s="136"/>
      <c r="R114" s="136"/>
      <c r="S114" s="137"/>
      <c r="T114" s="79">
        <f>400*(LEN(B114)&gt;5)</f>
        <v>0</v>
      </c>
      <c r="U114" s="69" t="str">
        <f>IF(AO115=0,"","性別エラー")</f>
        <v/>
      </c>
      <c r="V114" s="69">
        <f>IF(H114&gt;0,INDEX($G$16:$G$95,MATCH(H114,$A$16:$A$95,0)),0)</f>
        <v>0</v>
      </c>
      <c r="W114" s="69">
        <f>IF(J114&gt;0,INDEX($G$16:$G$95,MATCH(J114,$A$16:$A$95,0)),0)</f>
        <v>0</v>
      </c>
      <c r="X114" s="69">
        <f>IF(L114&gt;0,INDEX($G$16:$G$95,MATCH(L114,$A$16:$A$95,0)),0)</f>
        <v>0</v>
      </c>
      <c r="Y114" s="69">
        <f>IF(N114&gt;0,INDEX($G$16:$G$95,MATCH(N114,$A$16:$A$95,0)),0)</f>
        <v>0</v>
      </c>
      <c r="Z114" s="69">
        <f>IF(P114&gt;0,INDEX($G$16:$G$95,MATCH(P114,$A$16:$A$95,0)),0)</f>
        <v>0</v>
      </c>
      <c r="AA114" s="69">
        <f>IF(R114&gt;0,INDEX($G$16:$G$95,MATCH(R114,$A$16:$A$95,0)),0)</f>
        <v>0</v>
      </c>
      <c r="AB114" s="80" t="s">
        <v>45</v>
      </c>
      <c r="AC114" s="81" t="str">
        <f>IF(F114="","",IF(F114=72,"０①",IF(F114&lt;72,"０",MID("①①②③④⑤⑥⑥",INT(F114/40),1))))</f>
        <v/>
      </c>
      <c r="AD114" s="81">
        <f>IF(H114&gt;0,INDEX($D$16:$D$95,MATCH(H114,$A$16:$A$95,0)),0)</f>
        <v>0</v>
      </c>
      <c r="AE114" s="81">
        <f>IF(J114&gt;0,INDEX($D$16:$D$95,MATCH(J114,$A$16:$A$95,0)),0)</f>
        <v>0</v>
      </c>
      <c r="AF114" s="81">
        <f>IF(L114&gt;0,INDEX($D$16:$D$95,MATCH(L114,$A$16:$A$95,0)),0)</f>
        <v>0</v>
      </c>
      <c r="AG114" s="81">
        <f>IF(N114&gt;0,INDEX($D$16:$D$95,MATCH(N114,$A$16:$A$95,0)),0)</f>
        <v>0</v>
      </c>
      <c r="AH114" s="81">
        <f>IF(P114&gt;0,INDEX($D$16:$D$95,MATCH(P114,$A$16:$A$95,0)),0)</f>
        <v>0</v>
      </c>
      <c r="AI114" s="81">
        <f>IF(R114&gt;0,INDEX($D$16:$D$95,MATCH(R114,$A$16:$A$95,0)),0)</f>
        <v>0</v>
      </c>
    </row>
    <row r="115" spans="1:41" s="69" customFormat="1" ht="18.600000000000001" customHeight="1" thickBot="1" x14ac:dyDescent="0.25">
      <c r="A115" s="134"/>
      <c r="B115" s="135"/>
      <c r="C115" s="135"/>
      <c r="D115" s="135"/>
      <c r="E115" s="135"/>
      <c r="F115" s="135"/>
      <c r="G115" s="135"/>
      <c r="H115" s="135" t="str">
        <f>IF(H114&gt;0,INDEX($B$16:$B$95,MATCH(H114,$A$16:$A$95,0)),"")</f>
        <v/>
      </c>
      <c r="I115" s="135"/>
      <c r="J115" s="135" t="str">
        <f>IF(J114&gt;0,INDEX($B$16:$B$95,MATCH(J114,$A$16:$A$95,0)),"")</f>
        <v/>
      </c>
      <c r="K115" s="135"/>
      <c r="L115" s="135" t="str">
        <f>IF(L114&gt;0,INDEX($B$16:$B$95,MATCH(L114,$A$16:$A$95,0)),"")</f>
        <v/>
      </c>
      <c r="M115" s="135"/>
      <c r="N115" s="135" t="str">
        <f>IF(N114&gt;0,INDEX($B$16:$B$95,MATCH(N114,$A$16:$A$95,0)),"")</f>
        <v/>
      </c>
      <c r="O115" s="135"/>
      <c r="P115" s="135" t="str">
        <f>IF(P114&gt;0,INDEX($B$16:$B$95,MATCH(P114,$A$16:$A$95,0)),"")</f>
        <v/>
      </c>
      <c r="Q115" s="135"/>
      <c r="R115" s="135" t="str">
        <f>IF(R114&gt;0,INDEX($B$16:$B$95,MATCH(R114,$A$16:$A$95,0)),"")</f>
        <v/>
      </c>
      <c r="S115" s="135"/>
      <c r="T115" s="81"/>
      <c r="AB115" s="80" t="s">
        <v>46</v>
      </c>
      <c r="AC115" s="81" t="str">
        <f>IF(F114="","",IF(F114&lt;200,"①","②"))</f>
        <v/>
      </c>
      <c r="AD115" s="69">
        <f>IF(AD114=0,0,IF(AD114="男",1,2))</f>
        <v>0</v>
      </c>
      <c r="AE115" s="69">
        <f t="shared" ref="AE115" si="31">IF(AE114=0,0,IF(AE114="男",1,2))</f>
        <v>0</v>
      </c>
      <c r="AF115" s="69">
        <f t="shared" ref="AF115" si="32">IF(AF114=0,0,IF(AF114="男",1,2))</f>
        <v>0</v>
      </c>
      <c r="AG115" s="69">
        <f t="shared" ref="AG115" si="33">IF(AG114=0,0,IF(AG114="男",1,2))</f>
        <v>0</v>
      </c>
      <c r="AH115" s="69">
        <f t="shared" ref="AH115" si="34">IF(AH114=0,0,IF(AH114="男",1,2))</f>
        <v>0</v>
      </c>
      <c r="AI115" s="69">
        <f t="shared" ref="AI115" si="35">IF(AI114=0,0,IF(AI114="男",1,2))</f>
        <v>0</v>
      </c>
      <c r="AK115" s="69">
        <f>IF(E114="男",1,IF(E114="女",2,IF(E114="混合",1.5,0)))</f>
        <v>0</v>
      </c>
      <c r="AM115" s="69">
        <f>AK115*4</f>
        <v>0</v>
      </c>
      <c r="AN115" s="69">
        <f>SUM(AD115:AG115)</f>
        <v>0</v>
      </c>
      <c r="AO115" s="69">
        <f>AM115-AN115</f>
        <v>0</v>
      </c>
    </row>
    <row r="116" spans="1:41" s="69" customFormat="1" ht="18.600000000000001" customHeight="1" thickBot="1" x14ac:dyDescent="0.25">
      <c r="A116" s="134">
        <v>6</v>
      </c>
      <c r="B116" s="136"/>
      <c r="C116" s="136"/>
      <c r="D116" s="136"/>
      <c r="E116" s="76"/>
      <c r="F116" s="76" t="str">
        <f>IF(Y116&gt;0,SUM(V116:Y116),"")</f>
        <v/>
      </c>
      <c r="G116" s="78" t="str">
        <f>IF(B116="4×25m混合フリーリレー",AC117,AC116)</f>
        <v/>
      </c>
      <c r="H116" s="136"/>
      <c r="I116" s="136"/>
      <c r="J116" s="136"/>
      <c r="K116" s="136"/>
      <c r="L116" s="136"/>
      <c r="M116" s="136"/>
      <c r="N116" s="136"/>
      <c r="O116" s="136"/>
      <c r="P116" s="136"/>
      <c r="Q116" s="136"/>
      <c r="R116" s="136"/>
      <c r="S116" s="137"/>
      <c r="T116" s="79">
        <f>400*(LEN(B116)&gt;5)</f>
        <v>0</v>
      </c>
      <c r="U116" s="69" t="str">
        <f>IF(AO117=0,"","性別エラー")</f>
        <v/>
      </c>
      <c r="V116" s="69">
        <f>IF(H116&gt;0,INDEX($G$16:$G$95,MATCH(H116,$A$16:$A$95,0)),0)</f>
        <v>0</v>
      </c>
      <c r="W116" s="69">
        <f>IF(J116&gt;0,INDEX($G$16:$G$95,MATCH(J116,$A$16:$A$95,0)),0)</f>
        <v>0</v>
      </c>
      <c r="X116" s="69">
        <f>IF(L116&gt;0,INDEX($G$16:$G$95,MATCH(L116,$A$16:$A$95,0)),0)</f>
        <v>0</v>
      </c>
      <c r="Y116" s="69">
        <f>IF(N116&gt;0,INDEX($G$16:$G$95,MATCH(N116,$A$16:$A$95,0)),0)</f>
        <v>0</v>
      </c>
      <c r="Z116" s="69">
        <f>IF(P116&gt;0,INDEX($G$16:$G$95,MATCH(P116,$A$16:$A$95,0)),0)</f>
        <v>0</v>
      </c>
      <c r="AA116" s="69">
        <f>IF(R116&gt;0,INDEX($G$16:$G$95,MATCH(R116,$A$16:$A$95,0)),0)</f>
        <v>0</v>
      </c>
      <c r="AB116" s="80" t="s">
        <v>45</v>
      </c>
      <c r="AC116" s="81" t="str">
        <f>IF(F116="","",IF(F116=72,"０①",IF(F116&lt;72,"０",MID("①①②③④⑤⑥⑥",INT(F116/40),1))))</f>
        <v/>
      </c>
      <c r="AD116" s="81">
        <f>IF(H116&gt;0,INDEX($D$16:$D$95,MATCH(H116,$A$16:$A$95,0)),0)</f>
        <v>0</v>
      </c>
      <c r="AE116" s="81">
        <f>IF(J116&gt;0,INDEX($D$16:$D$95,MATCH(J116,$A$16:$A$95,0)),0)</f>
        <v>0</v>
      </c>
      <c r="AF116" s="81">
        <f>IF(L116&gt;0,INDEX($D$16:$D$95,MATCH(L116,$A$16:$A$95,0)),0)</f>
        <v>0</v>
      </c>
      <c r="AG116" s="81">
        <f>IF(N116&gt;0,INDEX($D$16:$D$95,MATCH(N116,$A$16:$A$95,0)),0)</f>
        <v>0</v>
      </c>
      <c r="AH116" s="81">
        <f>IF(P116&gt;0,INDEX($D$16:$D$95,MATCH(P116,$A$16:$A$95,0)),0)</f>
        <v>0</v>
      </c>
      <c r="AI116" s="81">
        <f>IF(R116&gt;0,INDEX($D$16:$D$95,MATCH(R116,$A$16:$A$95,0)),0)</f>
        <v>0</v>
      </c>
    </row>
    <row r="117" spans="1:41" s="69" customFormat="1" ht="18.600000000000001" customHeight="1" thickBot="1" x14ac:dyDescent="0.25">
      <c r="A117" s="134"/>
      <c r="B117" s="135"/>
      <c r="C117" s="135"/>
      <c r="D117" s="135"/>
      <c r="E117" s="135"/>
      <c r="F117" s="135"/>
      <c r="G117" s="135"/>
      <c r="H117" s="135" t="str">
        <f>IF(H116&gt;0,INDEX($B$16:$B$95,MATCH(H116,$A$16:$A$95,0)),"")</f>
        <v/>
      </c>
      <c r="I117" s="135"/>
      <c r="J117" s="135" t="str">
        <f>IF(J116&gt;0,INDEX($B$16:$B$95,MATCH(J116,$A$16:$A$95,0)),"")</f>
        <v/>
      </c>
      <c r="K117" s="135"/>
      <c r="L117" s="135" t="str">
        <f>IF(L116&gt;0,INDEX($B$16:$B$95,MATCH(L116,$A$16:$A$95,0)),"")</f>
        <v/>
      </c>
      <c r="M117" s="135"/>
      <c r="N117" s="135" t="str">
        <f>IF(N116&gt;0,INDEX($B$16:$B$95,MATCH(N116,$A$16:$A$95,0)),"")</f>
        <v/>
      </c>
      <c r="O117" s="135"/>
      <c r="P117" s="135" t="str">
        <f>IF(P116&gt;0,INDEX($B$16:$B$95,MATCH(P116,$A$16:$A$95,0)),"")</f>
        <v/>
      </c>
      <c r="Q117" s="135"/>
      <c r="R117" s="135" t="str">
        <f>IF(R116&gt;0,INDEX($B$16:$B$95,MATCH(R116,$A$16:$A$95,0)),"")</f>
        <v/>
      </c>
      <c r="S117" s="135"/>
      <c r="T117" s="81"/>
      <c r="AB117" s="80" t="s">
        <v>46</v>
      </c>
      <c r="AC117" s="81" t="str">
        <f>IF(F116="","",IF(F116&lt;200,"①","②"))</f>
        <v/>
      </c>
      <c r="AD117" s="69">
        <f>IF(AD116=0,0,IF(AD116="男",1,2))</f>
        <v>0</v>
      </c>
      <c r="AE117" s="69">
        <f t="shared" ref="AE117" si="36">IF(AE116=0,0,IF(AE116="男",1,2))</f>
        <v>0</v>
      </c>
      <c r="AF117" s="69">
        <f t="shared" ref="AF117" si="37">IF(AF116=0,0,IF(AF116="男",1,2))</f>
        <v>0</v>
      </c>
      <c r="AG117" s="69">
        <f t="shared" ref="AG117" si="38">IF(AG116=0,0,IF(AG116="男",1,2))</f>
        <v>0</v>
      </c>
      <c r="AH117" s="69">
        <f t="shared" ref="AH117" si="39">IF(AH116=0,0,IF(AH116="男",1,2))</f>
        <v>0</v>
      </c>
      <c r="AI117" s="69">
        <f t="shared" ref="AI117" si="40">IF(AI116=0,0,IF(AI116="男",1,2))</f>
        <v>0</v>
      </c>
      <c r="AK117" s="69">
        <f>IF(E116="男",1,IF(E116="女",2,IF(E116="混合",1.5,0)))</f>
        <v>0</v>
      </c>
      <c r="AM117" s="69">
        <f>AK117*4</f>
        <v>0</v>
      </c>
      <c r="AN117" s="69">
        <f>SUM(AD117:AG117)</f>
        <v>0</v>
      </c>
      <c r="AO117" s="69">
        <f>AM117-AN117</f>
        <v>0</v>
      </c>
    </row>
    <row r="118" spans="1:41" s="69" customFormat="1" ht="18.600000000000001" customHeight="1" thickBot="1" x14ac:dyDescent="0.25">
      <c r="A118" s="134">
        <v>7</v>
      </c>
      <c r="B118" s="136"/>
      <c r="C118" s="136"/>
      <c r="D118" s="136"/>
      <c r="E118" s="76"/>
      <c r="F118" s="76" t="str">
        <f>IF(Y118&gt;0,SUM(V118:Y118),"")</f>
        <v/>
      </c>
      <c r="G118" s="78" t="str">
        <f>IF(B118="4×25m混合フリーリレー",AC119,AC118)</f>
        <v/>
      </c>
      <c r="H118" s="136"/>
      <c r="I118" s="136"/>
      <c r="J118" s="136"/>
      <c r="K118" s="136"/>
      <c r="L118" s="136"/>
      <c r="M118" s="136"/>
      <c r="N118" s="136"/>
      <c r="O118" s="136"/>
      <c r="P118" s="136"/>
      <c r="Q118" s="136"/>
      <c r="R118" s="136"/>
      <c r="S118" s="137"/>
      <c r="T118" s="79">
        <f>400*(LEN(B118)&gt;5)</f>
        <v>0</v>
      </c>
      <c r="U118" s="69" t="str">
        <f>IF(AO119=0,"","性別エラー")</f>
        <v/>
      </c>
      <c r="V118" s="69">
        <f>IF(H118&gt;0,INDEX($G$16:$G$95,MATCH(H118,$A$16:$A$95,0)),0)</f>
        <v>0</v>
      </c>
      <c r="W118" s="69">
        <f>IF(J118&gt;0,INDEX($G$16:$G$95,MATCH(J118,$A$16:$A$95,0)),0)</f>
        <v>0</v>
      </c>
      <c r="X118" s="69">
        <f>IF(L118&gt;0,INDEX($G$16:$G$95,MATCH(L118,$A$16:$A$95,0)),0)</f>
        <v>0</v>
      </c>
      <c r="Y118" s="69">
        <f>IF(N118&gt;0,INDEX($G$16:$G$95,MATCH(N118,$A$16:$A$95,0)),0)</f>
        <v>0</v>
      </c>
      <c r="Z118" s="69">
        <f>IF(P118&gt;0,INDEX($G$16:$G$95,MATCH(P118,$A$16:$A$95,0)),0)</f>
        <v>0</v>
      </c>
      <c r="AA118" s="69">
        <f>IF(R118&gt;0,INDEX($G$16:$G$95,MATCH(R118,$A$16:$A$95,0)),0)</f>
        <v>0</v>
      </c>
      <c r="AB118" s="80" t="s">
        <v>45</v>
      </c>
      <c r="AC118" s="81" t="str">
        <f>IF(F118="","",IF(F118=72,"０①",IF(F118&lt;72,"０",MID("①①②③④⑤⑥⑥",INT(F118/40),1))))</f>
        <v/>
      </c>
      <c r="AD118" s="81">
        <f>IF(H118&gt;0,INDEX($D$16:$D$95,MATCH(H118,$A$16:$A$95,0)),0)</f>
        <v>0</v>
      </c>
      <c r="AE118" s="81">
        <f>IF(J118&gt;0,INDEX($D$16:$D$95,MATCH(J118,$A$16:$A$95,0)),0)</f>
        <v>0</v>
      </c>
      <c r="AF118" s="81">
        <f>IF(L118&gt;0,INDEX($D$16:$D$95,MATCH(L118,$A$16:$A$95,0)),0)</f>
        <v>0</v>
      </c>
      <c r="AG118" s="81">
        <f>IF(N118&gt;0,INDEX($D$16:$D$95,MATCH(N118,$A$16:$A$95,0)),0)</f>
        <v>0</v>
      </c>
      <c r="AH118" s="81">
        <f>IF(P118&gt;0,INDEX($D$16:$D$95,MATCH(P118,$A$16:$A$95,0)),0)</f>
        <v>0</v>
      </c>
      <c r="AI118" s="81">
        <f>IF(R118&gt;0,INDEX($D$16:$D$95,MATCH(R118,$A$16:$A$95,0)),0)</f>
        <v>0</v>
      </c>
    </row>
    <row r="119" spans="1:41" s="69" customFormat="1" ht="18.600000000000001" customHeight="1" thickBot="1" x14ac:dyDescent="0.25">
      <c r="A119" s="134"/>
      <c r="B119" s="135"/>
      <c r="C119" s="135"/>
      <c r="D119" s="135"/>
      <c r="E119" s="135"/>
      <c r="F119" s="135"/>
      <c r="G119" s="135"/>
      <c r="H119" s="135" t="str">
        <f>IF(H118&gt;0,INDEX($B$16:$B$95,MATCH(H118,$A$16:$A$95,0)),"")</f>
        <v/>
      </c>
      <c r="I119" s="135"/>
      <c r="J119" s="135" t="str">
        <f>IF(J118&gt;0,INDEX($B$16:$B$95,MATCH(J118,$A$16:$A$95,0)),"")</f>
        <v/>
      </c>
      <c r="K119" s="135"/>
      <c r="L119" s="135" t="str">
        <f>IF(L118&gt;0,INDEX($B$16:$B$95,MATCH(L118,$A$16:$A$95,0)),"")</f>
        <v/>
      </c>
      <c r="M119" s="135"/>
      <c r="N119" s="135" t="str">
        <f>IF(N118&gt;0,INDEX($B$16:$B$95,MATCH(N118,$A$16:$A$95,0)),"")</f>
        <v/>
      </c>
      <c r="O119" s="135"/>
      <c r="P119" s="135" t="str">
        <f>IF(P118&gt;0,INDEX($B$16:$B$95,MATCH(P118,$A$16:$A$95,0)),"")</f>
        <v/>
      </c>
      <c r="Q119" s="135"/>
      <c r="R119" s="135" t="str">
        <f>IF(R118&gt;0,INDEX($B$16:$B$95,MATCH(R118,$A$16:$A$95,0)),"")</f>
        <v/>
      </c>
      <c r="S119" s="135"/>
      <c r="T119" s="81"/>
      <c r="AB119" s="80" t="s">
        <v>46</v>
      </c>
      <c r="AC119" s="81" t="str">
        <f>IF(F118="","",IF(F118&lt;200,"①","②"))</f>
        <v/>
      </c>
      <c r="AD119" s="69">
        <f>IF(AD118=0,0,IF(AD118="男",1,2))</f>
        <v>0</v>
      </c>
      <c r="AE119" s="69">
        <f t="shared" ref="AE119" si="41">IF(AE118=0,0,IF(AE118="男",1,2))</f>
        <v>0</v>
      </c>
      <c r="AF119" s="69">
        <f t="shared" ref="AF119" si="42">IF(AF118=0,0,IF(AF118="男",1,2))</f>
        <v>0</v>
      </c>
      <c r="AG119" s="69">
        <f t="shared" ref="AG119" si="43">IF(AG118=0,0,IF(AG118="男",1,2))</f>
        <v>0</v>
      </c>
      <c r="AH119" s="69">
        <f t="shared" ref="AH119" si="44">IF(AH118=0,0,IF(AH118="男",1,2))</f>
        <v>0</v>
      </c>
      <c r="AI119" s="69">
        <f t="shared" ref="AI119" si="45">IF(AI118=0,0,IF(AI118="男",1,2))</f>
        <v>0</v>
      </c>
      <c r="AK119" s="69">
        <f>IF(E118="男",1,IF(E118="女",2,IF(E118="混合",1.5,0)))</f>
        <v>0</v>
      </c>
      <c r="AM119" s="69">
        <f>AK119*4</f>
        <v>0</v>
      </c>
      <c r="AN119" s="69">
        <f>SUM(AD119:AG119)</f>
        <v>0</v>
      </c>
      <c r="AO119" s="69">
        <f>AM119-AN119</f>
        <v>0</v>
      </c>
    </row>
    <row r="120" spans="1:41" s="69" customFormat="1" ht="18.600000000000001" customHeight="1" thickBot="1" x14ac:dyDescent="0.25">
      <c r="A120" s="134">
        <v>8</v>
      </c>
      <c r="B120" s="136"/>
      <c r="C120" s="136"/>
      <c r="D120" s="136"/>
      <c r="E120" s="76"/>
      <c r="F120" s="76" t="str">
        <f>IF(Y120&gt;0,SUM(V120:Y120),"")</f>
        <v/>
      </c>
      <c r="G120" s="78" t="str">
        <f>IF(B120="4×25m混合フリーリレー",AC121,AC120)</f>
        <v/>
      </c>
      <c r="H120" s="136"/>
      <c r="I120" s="136"/>
      <c r="J120" s="136"/>
      <c r="K120" s="136"/>
      <c r="L120" s="136"/>
      <c r="M120" s="136"/>
      <c r="N120" s="136"/>
      <c r="O120" s="136"/>
      <c r="P120" s="136"/>
      <c r="Q120" s="136"/>
      <c r="R120" s="136"/>
      <c r="S120" s="137"/>
      <c r="T120" s="79">
        <f>400*(LEN(B120)&gt;5)</f>
        <v>0</v>
      </c>
      <c r="U120" s="69" t="str">
        <f>IF(AO121=0,"","性別エラー")</f>
        <v/>
      </c>
      <c r="V120" s="69">
        <f>IF(H120&gt;0,INDEX($G$16:$G$95,MATCH(H120,$A$16:$A$95,0)),0)</f>
        <v>0</v>
      </c>
      <c r="W120" s="69">
        <f>IF(J120&gt;0,INDEX($G$16:$G$95,MATCH(J120,$A$16:$A$95,0)),0)</f>
        <v>0</v>
      </c>
      <c r="X120" s="69">
        <f>IF(L120&gt;0,INDEX($G$16:$G$95,MATCH(L120,$A$16:$A$95,0)),0)</f>
        <v>0</v>
      </c>
      <c r="Y120" s="69">
        <f>IF(N120&gt;0,INDEX($G$16:$G$95,MATCH(N120,$A$16:$A$95,0)),0)</f>
        <v>0</v>
      </c>
      <c r="Z120" s="69">
        <f>IF(P120&gt;0,INDEX($G$16:$G$95,MATCH(P120,$A$16:$A$95,0)),0)</f>
        <v>0</v>
      </c>
      <c r="AA120" s="69">
        <f>IF(R120&gt;0,INDEX($G$16:$G$95,MATCH(R120,$A$16:$A$95,0)),0)</f>
        <v>0</v>
      </c>
      <c r="AB120" s="80" t="s">
        <v>45</v>
      </c>
      <c r="AC120" s="81" t="str">
        <f>IF(F120="","",IF(F120=72,"０①",IF(F120&lt;72,"０",MID("①①②③④⑤⑥⑥",INT(F120/40),1))))</f>
        <v/>
      </c>
      <c r="AD120" s="81">
        <f>IF(H120&gt;0,INDEX($D$16:$D$95,MATCH(H120,$A$16:$A$95,0)),0)</f>
        <v>0</v>
      </c>
      <c r="AE120" s="81">
        <f>IF(J120&gt;0,INDEX($D$16:$D$95,MATCH(J120,$A$16:$A$95,0)),0)</f>
        <v>0</v>
      </c>
      <c r="AF120" s="81">
        <f>IF(L120&gt;0,INDEX($D$16:$D$95,MATCH(L120,$A$16:$A$95,0)),0)</f>
        <v>0</v>
      </c>
      <c r="AG120" s="81">
        <f>IF(N120&gt;0,INDEX($D$16:$D$95,MATCH(N120,$A$16:$A$95,0)),0)</f>
        <v>0</v>
      </c>
      <c r="AH120" s="81">
        <f>IF(P120&gt;0,INDEX($D$16:$D$95,MATCH(P120,$A$16:$A$95,0)),0)</f>
        <v>0</v>
      </c>
      <c r="AI120" s="81">
        <f>IF(R120&gt;0,INDEX($D$16:$D$95,MATCH(R120,$A$16:$A$95,0)),0)</f>
        <v>0</v>
      </c>
    </row>
    <row r="121" spans="1:41" s="69" customFormat="1" ht="18.600000000000001" customHeight="1" thickBot="1" x14ac:dyDescent="0.25">
      <c r="A121" s="134"/>
      <c r="B121" s="135"/>
      <c r="C121" s="135"/>
      <c r="D121" s="135"/>
      <c r="E121" s="135"/>
      <c r="F121" s="135"/>
      <c r="G121" s="135"/>
      <c r="H121" s="135" t="str">
        <f>IF(H120&gt;0,INDEX($B$16:$B$95,MATCH(H120,$A$16:$A$95,0)),"")</f>
        <v/>
      </c>
      <c r="I121" s="135"/>
      <c r="J121" s="135" t="str">
        <f>IF(J120&gt;0,INDEX($B$16:$B$95,MATCH(J120,$A$16:$A$95,0)),"")</f>
        <v/>
      </c>
      <c r="K121" s="135"/>
      <c r="L121" s="135" t="str">
        <f>IF(L120&gt;0,INDEX($B$16:$B$95,MATCH(L120,$A$16:$A$95,0)),"")</f>
        <v/>
      </c>
      <c r="M121" s="135"/>
      <c r="N121" s="135" t="str">
        <f>IF(N120&gt;0,INDEX($B$16:$B$95,MATCH(N120,$A$16:$A$95,0)),"")</f>
        <v/>
      </c>
      <c r="O121" s="135"/>
      <c r="P121" s="135" t="str">
        <f>IF(P120&gt;0,INDEX($B$16:$B$95,MATCH(P120,$A$16:$A$95,0)),"")</f>
        <v/>
      </c>
      <c r="Q121" s="135"/>
      <c r="R121" s="135" t="str">
        <f>IF(R120&gt;0,INDEX($B$16:$B$95,MATCH(R120,$A$16:$A$95,0)),"")</f>
        <v/>
      </c>
      <c r="S121" s="135"/>
      <c r="T121" s="81"/>
      <c r="AB121" s="80" t="s">
        <v>46</v>
      </c>
      <c r="AC121" s="81" t="str">
        <f>IF(F120="","",IF(F120&lt;200,"①","②"))</f>
        <v/>
      </c>
      <c r="AD121" s="69">
        <f>IF(AD120=0,0,IF(AD120="男",1,2))</f>
        <v>0</v>
      </c>
      <c r="AE121" s="69">
        <f t="shared" ref="AE121" si="46">IF(AE120=0,0,IF(AE120="男",1,2))</f>
        <v>0</v>
      </c>
      <c r="AF121" s="69">
        <f t="shared" ref="AF121" si="47">IF(AF120=0,0,IF(AF120="男",1,2))</f>
        <v>0</v>
      </c>
      <c r="AG121" s="69">
        <f t="shared" ref="AG121" si="48">IF(AG120=0,0,IF(AG120="男",1,2))</f>
        <v>0</v>
      </c>
      <c r="AH121" s="69">
        <f t="shared" ref="AH121" si="49">IF(AH120=0,0,IF(AH120="男",1,2))</f>
        <v>0</v>
      </c>
      <c r="AI121" s="69">
        <f t="shared" ref="AI121" si="50">IF(AI120=0,0,IF(AI120="男",1,2))</f>
        <v>0</v>
      </c>
      <c r="AK121" s="69">
        <f>IF(E120="男",1,IF(E120="女",2,IF(E120="混合",1.5,0)))</f>
        <v>0</v>
      </c>
      <c r="AM121" s="69">
        <f>AK121*4</f>
        <v>0</v>
      </c>
      <c r="AN121" s="69">
        <f>SUM(AD121:AG121)</f>
        <v>0</v>
      </c>
      <c r="AO121" s="69">
        <f>AM121-AN121</f>
        <v>0</v>
      </c>
    </row>
    <row r="122" spans="1:41" s="69" customFormat="1" ht="18.600000000000001" customHeight="1" thickBot="1" x14ac:dyDescent="0.25">
      <c r="A122" s="134">
        <v>9</v>
      </c>
      <c r="B122" s="136"/>
      <c r="C122" s="136"/>
      <c r="D122" s="136"/>
      <c r="E122" s="76"/>
      <c r="F122" s="76" t="str">
        <f>IF(Y122&gt;0,SUM(V122:Y122),"")</f>
        <v/>
      </c>
      <c r="G122" s="78" t="str">
        <f>IF(B122="4×25m混合フリーリレー",AC123,AC122)</f>
        <v/>
      </c>
      <c r="H122" s="136"/>
      <c r="I122" s="136"/>
      <c r="J122" s="136"/>
      <c r="K122" s="136"/>
      <c r="L122" s="136"/>
      <c r="M122" s="136"/>
      <c r="N122" s="136"/>
      <c r="O122" s="136"/>
      <c r="P122" s="136"/>
      <c r="Q122" s="136"/>
      <c r="R122" s="136"/>
      <c r="S122" s="137"/>
      <c r="T122" s="79">
        <f>400*(LEN(B122)&gt;5)</f>
        <v>0</v>
      </c>
      <c r="U122" s="69" t="str">
        <f>IF(AO123=0,"","性別エラー")</f>
        <v/>
      </c>
      <c r="V122" s="69">
        <f>IF(H122&gt;0,INDEX($G$16:$G$95,MATCH(H122,$A$16:$A$95,0)),0)</f>
        <v>0</v>
      </c>
      <c r="W122" s="69">
        <f>IF(J122&gt;0,INDEX($G$16:$G$95,MATCH(J122,$A$16:$A$95,0)),0)</f>
        <v>0</v>
      </c>
      <c r="X122" s="69">
        <f>IF(L122&gt;0,INDEX($G$16:$G$95,MATCH(L122,$A$16:$A$95,0)),0)</f>
        <v>0</v>
      </c>
      <c r="Y122" s="69">
        <f>IF(N122&gt;0,INDEX($G$16:$G$95,MATCH(N122,$A$16:$A$95,0)),0)</f>
        <v>0</v>
      </c>
      <c r="Z122" s="69">
        <f>IF(P122&gt;0,INDEX($G$16:$G$95,MATCH(P122,$A$16:$A$95,0)),0)</f>
        <v>0</v>
      </c>
      <c r="AA122" s="69">
        <f>IF(R122&gt;0,INDEX($G$16:$G$95,MATCH(R122,$A$16:$A$95,0)),0)</f>
        <v>0</v>
      </c>
      <c r="AB122" s="80" t="s">
        <v>45</v>
      </c>
      <c r="AC122" s="81" t="str">
        <f>IF(F122="","",IF(F122=72,"０①",IF(F122&lt;72,"０",MID("①①②③④⑤⑥⑥",INT(F122/40),1))))</f>
        <v/>
      </c>
      <c r="AD122" s="81">
        <f>IF(H122&gt;0,INDEX($D$16:$D$95,MATCH(H122,$A$16:$A$95,0)),0)</f>
        <v>0</v>
      </c>
      <c r="AE122" s="81">
        <f>IF(J122&gt;0,INDEX($D$16:$D$95,MATCH(J122,$A$16:$A$95,0)),0)</f>
        <v>0</v>
      </c>
      <c r="AF122" s="81">
        <f>IF(L122&gt;0,INDEX($D$16:$D$95,MATCH(L122,$A$16:$A$95,0)),0)</f>
        <v>0</v>
      </c>
      <c r="AG122" s="81">
        <f>IF(N122&gt;0,INDEX($D$16:$D$95,MATCH(N122,$A$16:$A$95,0)),0)</f>
        <v>0</v>
      </c>
      <c r="AH122" s="81">
        <f>IF(P122&gt;0,INDEX($D$16:$D$95,MATCH(P122,$A$16:$A$95,0)),0)</f>
        <v>0</v>
      </c>
      <c r="AI122" s="81">
        <f>IF(R122&gt;0,INDEX($D$16:$D$95,MATCH(R122,$A$16:$A$95,0)),0)</f>
        <v>0</v>
      </c>
    </row>
    <row r="123" spans="1:41" s="69" customFormat="1" ht="18.600000000000001" customHeight="1" thickBot="1" x14ac:dyDescent="0.25">
      <c r="A123" s="134"/>
      <c r="B123" s="135"/>
      <c r="C123" s="135"/>
      <c r="D123" s="135"/>
      <c r="E123" s="135"/>
      <c r="F123" s="135"/>
      <c r="G123" s="135"/>
      <c r="H123" s="135" t="str">
        <f>IF(H122&gt;0,INDEX($B$16:$B$95,MATCH(H122,$A$16:$A$95,0)),"")</f>
        <v/>
      </c>
      <c r="I123" s="135"/>
      <c r="J123" s="135" t="str">
        <f>IF(J122&gt;0,INDEX($B$16:$B$95,MATCH(J122,$A$16:$A$95,0)),"")</f>
        <v/>
      </c>
      <c r="K123" s="135"/>
      <c r="L123" s="135" t="str">
        <f>IF(L122&gt;0,INDEX($B$16:$B$95,MATCH(L122,$A$16:$A$95,0)),"")</f>
        <v/>
      </c>
      <c r="M123" s="135"/>
      <c r="N123" s="135" t="str">
        <f>IF(N122&gt;0,INDEX($B$16:$B$95,MATCH(N122,$A$16:$A$95,0)),"")</f>
        <v/>
      </c>
      <c r="O123" s="135"/>
      <c r="P123" s="135" t="str">
        <f>IF(P122&gt;0,INDEX($B$16:$B$95,MATCH(P122,$A$16:$A$95,0)),"")</f>
        <v/>
      </c>
      <c r="Q123" s="135"/>
      <c r="R123" s="135" t="str">
        <f>IF(R122&gt;0,INDEX($B$16:$B$95,MATCH(R122,$A$16:$A$95,0)),"")</f>
        <v/>
      </c>
      <c r="S123" s="135"/>
      <c r="T123" s="81"/>
      <c r="AB123" s="80" t="s">
        <v>46</v>
      </c>
      <c r="AC123" s="81" t="str">
        <f>IF(F122="","",IF(F122&lt;200,"①","②"))</f>
        <v/>
      </c>
      <c r="AD123" s="69">
        <f>IF(AD122=0,0,IF(AD122="男",1,2))</f>
        <v>0</v>
      </c>
      <c r="AE123" s="69">
        <f t="shared" ref="AE123" si="51">IF(AE122=0,0,IF(AE122="男",1,2))</f>
        <v>0</v>
      </c>
      <c r="AF123" s="69">
        <f t="shared" ref="AF123" si="52">IF(AF122=0,0,IF(AF122="男",1,2))</f>
        <v>0</v>
      </c>
      <c r="AG123" s="69">
        <f t="shared" ref="AG123" si="53">IF(AG122=0,0,IF(AG122="男",1,2))</f>
        <v>0</v>
      </c>
      <c r="AH123" s="69">
        <f t="shared" ref="AH123" si="54">IF(AH122=0,0,IF(AH122="男",1,2))</f>
        <v>0</v>
      </c>
      <c r="AI123" s="69">
        <f t="shared" ref="AI123" si="55">IF(AI122=0,0,IF(AI122="男",1,2))</f>
        <v>0</v>
      </c>
      <c r="AK123" s="69">
        <f>IF(E122="男",1,IF(E122="女",2,IF(E122="混合",1.5,0)))</f>
        <v>0</v>
      </c>
      <c r="AM123" s="69">
        <f>AK123*4</f>
        <v>0</v>
      </c>
      <c r="AN123" s="69">
        <f>SUM(AD123:AG123)</f>
        <v>0</v>
      </c>
      <c r="AO123" s="69">
        <f>AM123-AN123</f>
        <v>0</v>
      </c>
    </row>
    <row r="124" spans="1:41" s="69" customFormat="1" ht="18.600000000000001" customHeight="1" thickBot="1" x14ac:dyDescent="0.25">
      <c r="A124" s="134">
        <v>10</v>
      </c>
      <c r="B124" s="136"/>
      <c r="C124" s="136"/>
      <c r="D124" s="136"/>
      <c r="E124" s="76"/>
      <c r="F124" s="76" t="str">
        <f>IF(Y124&gt;0,SUM(V124:Y124),"")</f>
        <v/>
      </c>
      <c r="G124" s="78" t="str">
        <f>IF(B124="4×25m混合フリーリレー",AC125,AC124)</f>
        <v/>
      </c>
      <c r="H124" s="136"/>
      <c r="I124" s="136"/>
      <c r="J124" s="136"/>
      <c r="K124" s="136"/>
      <c r="L124" s="136"/>
      <c r="M124" s="136"/>
      <c r="N124" s="136"/>
      <c r="O124" s="136"/>
      <c r="P124" s="136"/>
      <c r="Q124" s="136"/>
      <c r="R124" s="136"/>
      <c r="S124" s="137"/>
      <c r="T124" s="79">
        <f>400*(LEN(B124)&gt;5)</f>
        <v>0</v>
      </c>
      <c r="U124" s="69" t="str">
        <f>IF(AO125=0,"","性別エラー")</f>
        <v/>
      </c>
      <c r="V124" s="69">
        <f>IF(H124&gt;0,INDEX($G$16:$G$95,MATCH(H124,$A$16:$A$95,0)),0)</f>
        <v>0</v>
      </c>
      <c r="W124" s="69">
        <f>IF(J124&gt;0,INDEX($G$16:$G$95,MATCH(J124,$A$16:$A$95,0)),0)</f>
        <v>0</v>
      </c>
      <c r="X124" s="69">
        <f>IF(L124&gt;0,INDEX($G$16:$G$95,MATCH(L124,$A$16:$A$95,0)),0)</f>
        <v>0</v>
      </c>
      <c r="Y124" s="69">
        <f>IF(N124&gt;0,INDEX($G$16:$G$95,MATCH(N124,$A$16:$A$95,0)),0)</f>
        <v>0</v>
      </c>
      <c r="Z124" s="69">
        <f>IF(P124&gt;0,INDEX($G$16:$G$95,MATCH(P124,$A$16:$A$95,0)),0)</f>
        <v>0</v>
      </c>
      <c r="AA124" s="69">
        <f>IF(R124&gt;0,INDEX($G$16:$G$95,MATCH(R124,$A$16:$A$95,0)),0)</f>
        <v>0</v>
      </c>
      <c r="AB124" s="80" t="s">
        <v>45</v>
      </c>
      <c r="AC124" s="81" t="str">
        <f>IF(F124="","",IF(F124=72,"０①",IF(F124&lt;72,"０",MID("①①②③④⑤⑥⑥",INT(F124/40),1))))</f>
        <v/>
      </c>
      <c r="AD124" s="81">
        <f>IF(H124&gt;0,INDEX($D$16:$D$95,MATCH(H124,$A$16:$A$95,0)),0)</f>
        <v>0</v>
      </c>
      <c r="AE124" s="81">
        <f>IF(J124&gt;0,INDEX($D$16:$D$95,MATCH(J124,$A$16:$A$95,0)),0)</f>
        <v>0</v>
      </c>
      <c r="AF124" s="81">
        <f>IF(L124&gt;0,INDEX($D$16:$D$95,MATCH(L124,$A$16:$A$95,0)),0)</f>
        <v>0</v>
      </c>
      <c r="AG124" s="81">
        <f>IF(N124&gt;0,INDEX($D$16:$D$95,MATCH(N124,$A$16:$A$95,0)),0)</f>
        <v>0</v>
      </c>
      <c r="AH124" s="81">
        <f>IF(P124&gt;0,INDEX($D$16:$D$95,MATCH(P124,$A$16:$A$95,0)),0)</f>
        <v>0</v>
      </c>
      <c r="AI124" s="81">
        <f>IF(R124&gt;0,INDEX($D$16:$D$95,MATCH(R124,$A$16:$A$95,0)),0)</f>
        <v>0</v>
      </c>
    </row>
    <row r="125" spans="1:41" s="69" customFormat="1" ht="18.600000000000001" customHeight="1" thickBot="1" x14ac:dyDescent="0.25">
      <c r="A125" s="134"/>
      <c r="B125" s="135"/>
      <c r="C125" s="135"/>
      <c r="D125" s="135"/>
      <c r="E125" s="135"/>
      <c r="F125" s="135"/>
      <c r="G125" s="135"/>
      <c r="H125" s="135" t="str">
        <f>IF(H124&gt;0,INDEX($B$16:$B$95,MATCH(H124,$A$16:$A$95,0)),"")</f>
        <v/>
      </c>
      <c r="I125" s="135"/>
      <c r="J125" s="135" t="str">
        <f>IF(J124&gt;0,INDEX($B$16:$B$95,MATCH(J124,$A$16:$A$95,0)),"")</f>
        <v/>
      </c>
      <c r="K125" s="135"/>
      <c r="L125" s="135" t="str">
        <f>IF(L124&gt;0,INDEX($B$16:$B$95,MATCH(L124,$A$16:$A$95,0)),"")</f>
        <v/>
      </c>
      <c r="M125" s="135"/>
      <c r="N125" s="135" t="str">
        <f>IF(N124&gt;0,INDEX($B$16:$B$95,MATCH(N124,$A$16:$A$95,0)),"")</f>
        <v/>
      </c>
      <c r="O125" s="135"/>
      <c r="P125" s="135" t="str">
        <f>IF(P124&gt;0,INDEX($B$16:$B$95,MATCH(P124,$A$16:$A$95,0)),"")</f>
        <v/>
      </c>
      <c r="Q125" s="135"/>
      <c r="R125" s="135" t="str">
        <f>IF(R124&gt;0,INDEX($B$16:$B$95,MATCH(R124,$A$16:$A$95,0)),"")</f>
        <v/>
      </c>
      <c r="S125" s="135"/>
      <c r="T125" s="81"/>
      <c r="AB125" s="80" t="s">
        <v>46</v>
      </c>
      <c r="AC125" s="81" t="str">
        <f>IF(F124="","",IF(F124&lt;200,"①","②"))</f>
        <v/>
      </c>
      <c r="AD125" s="69">
        <f>IF(AD124=0,0,IF(AD124="男",1,2))</f>
        <v>0</v>
      </c>
      <c r="AE125" s="69">
        <f t="shared" ref="AE125" si="56">IF(AE124=0,0,IF(AE124="男",1,2))</f>
        <v>0</v>
      </c>
      <c r="AF125" s="69">
        <f t="shared" ref="AF125" si="57">IF(AF124=0,0,IF(AF124="男",1,2))</f>
        <v>0</v>
      </c>
      <c r="AG125" s="69">
        <f t="shared" ref="AG125" si="58">IF(AG124=0,0,IF(AG124="男",1,2))</f>
        <v>0</v>
      </c>
      <c r="AH125" s="69">
        <f t="shared" ref="AH125" si="59">IF(AH124=0,0,IF(AH124="男",1,2))</f>
        <v>0</v>
      </c>
      <c r="AI125" s="69">
        <f t="shared" ref="AI125" si="60">IF(AI124=0,0,IF(AI124="男",1,2))</f>
        <v>0</v>
      </c>
      <c r="AK125" s="69">
        <f>IF(E124="男",1,IF(E124="女",2,IF(E124="混合",1.5,0)))</f>
        <v>0</v>
      </c>
      <c r="AM125" s="69">
        <f>AK125*4</f>
        <v>0</v>
      </c>
      <c r="AN125" s="69">
        <f>SUM(AD125:AG125)</f>
        <v>0</v>
      </c>
      <c r="AO125" s="69">
        <f>AM125-AN125</f>
        <v>0</v>
      </c>
    </row>
    <row r="126" spans="1:41" s="69" customFormat="1" ht="18.600000000000001" customHeight="1" thickBot="1" x14ac:dyDescent="0.25">
      <c r="A126" s="134">
        <v>11</v>
      </c>
      <c r="B126" s="136"/>
      <c r="C126" s="136"/>
      <c r="D126" s="136"/>
      <c r="E126" s="76"/>
      <c r="F126" s="76" t="str">
        <f>IF(Y126&gt;0,SUM(V126:Y126),"")</f>
        <v/>
      </c>
      <c r="G126" s="78" t="str">
        <f>IF(B126="4×25m混合フリーリレー",AC127,AC126)</f>
        <v/>
      </c>
      <c r="H126" s="136"/>
      <c r="I126" s="136"/>
      <c r="J126" s="136"/>
      <c r="K126" s="136"/>
      <c r="L126" s="136"/>
      <c r="M126" s="136"/>
      <c r="N126" s="136"/>
      <c r="O126" s="136"/>
      <c r="P126" s="136"/>
      <c r="Q126" s="136"/>
      <c r="R126" s="136"/>
      <c r="S126" s="137"/>
      <c r="T126" s="79">
        <f>400*(LEN(B126)&gt;5)</f>
        <v>0</v>
      </c>
      <c r="U126" s="69" t="str">
        <f>IF(AO127=0,"","性別エラー")</f>
        <v/>
      </c>
      <c r="V126" s="69">
        <f>IF(H126&gt;0,INDEX($G$16:$G$95,MATCH(H126,$A$16:$A$95,0)),0)</f>
        <v>0</v>
      </c>
      <c r="W126" s="69">
        <f>IF(J126&gt;0,INDEX($G$16:$G$95,MATCH(J126,$A$16:$A$95,0)),0)</f>
        <v>0</v>
      </c>
      <c r="X126" s="69">
        <f>IF(L126&gt;0,INDEX($G$16:$G$95,MATCH(L126,$A$16:$A$95,0)),0)</f>
        <v>0</v>
      </c>
      <c r="Y126" s="69">
        <f>IF(N126&gt;0,INDEX($G$16:$G$95,MATCH(N126,$A$16:$A$95,0)),0)</f>
        <v>0</v>
      </c>
      <c r="Z126" s="69">
        <f>IF(P126&gt;0,INDEX($G$16:$G$95,MATCH(P126,$A$16:$A$95,0)),0)</f>
        <v>0</v>
      </c>
      <c r="AA126" s="69">
        <f>IF(R126&gt;0,INDEX($G$16:$G$95,MATCH(R126,$A$16:$A$95,0)),0)</f>
        <v>0</v>
      </c>
      <c r="AB126" s="80" t="s">
        <v>45</v>
      </c>
      <c r="AC126" s="81" t="str">
        <f>IF(F126="","",IF(F126=72,"０①",IF(F126&lt;72,"０",MID("①①②③④⑤⑥⑥",INT(F126/40),1))))</f>
        <v/>
      </c>
      <c r="AD126" s="81">
        <f>IF(H126&gt;0,INDEX($D$16:$D$95,MATCH(H126,$A$16:$A$95,0)),0)</f>
        <v>0</v>
      </c>
      <c r="AE126" s="81">
        <f>IF(J126&gt;0,INDEX($D$16:$D$95,MATCH(J126,$A$16:$A$95,0)),0)</f>
        <v>0</v>
      </c>
      <c r="AF126" s="81">
        <f>IF(L126&gt;0,INDEX($D$16:$D$95,MATCH(L126,$A$16:$A$95,0)),0)</f>
        <v>0</v>
      </c>
      <c r="AG126" s="81">
        <f>IF(N126&gt;0,INDEX($D$16:$D$95,MATCH(N126,$A$16:$A$95,0)),0)</f>
        <v>0</v>
      </c>
      <c r="AH126" s="81">
        <f>IF(P126&gt;0,INDEX($D$16:$D$95,MATCH(P126,$A$16:$A$95,0)),0)</f>
        <v>0</v>
      </c>
      <c r="AI126" s="81">
        <f>IF(R126&gt;0,INDEX($D$16:$D$95,MATCH(R126,$A$16:$A$95,0)),0)</f>
        <v>0</v>
      </c>
    </row>
    <row r="127" spans="1:41" s="69" customFormat="1" ht="18.600000000000001" customHeight="1" thickBot="1" x14ac:dyDescent="0.25">
      <c r="A127" s="134"/>
      <c r="B127" s="135"/>
      <c r="C127" s="135"/>
      <c r="D127" s="135"/>
      <c r="E127" s="135"/>
      <c r="F127" s="135"/>
      <c r="G127" s="135"/>
      <c r="H127" s="135" t="str">
        <f>IF(H126&gt;0,INDEX($B$16:$B$95,MATCH(H126,$A$16:$A$95,0)),"")</f>
        <v/>
      </c>
      <c r="I127" s="135"/>
      <c r="J127" s="135" t="str">
        <f>IF(J126&gt;0,INDEX($B$16:$B$95,MATCH(J126,$A$16:$A$95,0)),"")</f>
        <v/>
      </c>
      <c r="K127" s="135"/>
      <c r="L127" s="135" t="str">
        <f>IF(L126&gt;0,INDEX($B$16:$B$95,MATCH(L126,$A$16:$A$95,0)),"")</f>
        <v/>
      </c>
      <c r="M127" s="135"/>
      <c r="N127" s="135" t="str">
        <f>IF(N126&gt;0,INDEX($B$16:$B$95,MATCH(N126,$A$16:$A$95,0)),"")</f>
        <v/>
      </c>
      <c r="O127" s="135"/>
      <c r="P127" s="135" t="str">
        <f>IF(P126&gt;0,INDEX($B$16:$B$95,MATCH(P126,$A$16:$A$95,0)),"")</f>
        <v/>
      </c>
      <c r="Q127" s="135"/>
      <c r="R127" s="135" t="str">
        <f>IF(R126&gt;0,INDEX($B$16:$B$95,MATCH(R126,$A$16:$A$95,0)),"")</f>
        <v/>
      </c>
      <c r="S127" s="135"/>
      <c r="T127" s="81"/>
      <c r="AB127" s="80" t="s">
        <v>46</v>
      </c>
      <c r="AC127" s="81" t="str">
        <f>IF(F126="","",IF(F126&lt;200,"①","②"))</f>
        <v/>
      </c>
      <c r="AD127" s="69">
        <f>IF(AD126=0,0,IF(AD126="男",1,2))</f>
        <v>0</v>
      </c>
      <c r="AE127" s="69">
        <f t="shared" ref="AE127" si="61">IF(AE126=0,0,IF(AE126="男",1,2))</f>
        <v>0</v>
      </c>
      <c r="AF127" s="69">
        <f t="shared" ref="AF127" si="62">IF(AF126=0,0,IF(AF126="男",1,2))</f>
        <v>0</v>
      </c>
      <c r="AG127" s="69">
        <f t="shared" ref="AG127" si="63">IF(AG126=0,0,IF(AG126="男",1,2))</f>
        <v>0</v>
      </c>
      <c r="AH127" s="69">
        <f t="shared" ref="AH127" si="64">IF(AH126=0,0,IF(AH126="男",1,2))</f>
        <v>0</v>
      </c>
      <c r="AI127" s="69">
        <f t="shared" ref="AI127" si="65">IF(AI126=0,0,IF(AI126="男",1,2))</f>
        <v>0</v>
      </c>
      <c r="AK127" s="69">
        <f>IF(E126="男",1,IF(E126="女",2,IF(E126="混合",1.5,0)))</f>
        <v>0</v>
      </c>
      <c r="AM127" s="69">
        <f>AK127*4</f>
        <v>0</v>
      </c>
      <c r="AN127" s="69">
        <f>SUM(AD127:AG127)</f>
        <v>0</v>
      </c>
      <c r="AO127" s="69">
        <f>AM127-AN127</f>
        <v>0</v>
      </c>
    </row>
    <row r="128" spans="1:41" s="69" customFormat="1" ht="18.600000000000001" customHeight="1" thickBot="1" x14ac:dyDescent="0.25">
      <c r="A128" s="134">
        <v>12</v>
      </c>
      <c r="B128" s="136"/>
      <c r="C128" s="136"/>
      <c r="D128" s="136"/>
      <c r="E128" s="76"/>
      <c r="F128" s="76" t="str">
        <f>IF(Y128&gt;0,SUM(V128:Y128),"")</f>
        <v/>
      </c>
      <c r="G128" s="78" t="str">
        <f>IF(B128="4×25m混合フリーリレー",AC129,AC128)</f>
        <v/>
      </c>
      <c r="H128" s="136"/>
      <c r="I128" s="136"/>
      <c r="J128" s="136"/>
      <c r="K128" s="136"/>
      <c r="L128" s="136"/>
      <c r="M128" s="136"/>
      <c r="N128" s="136"/>
      <c r="O128" s="136"/>
      <c r="P128" s="136"/>
      <c r="Q128" s="136"/>
      <c r="R128" s="136"/>
      <c r="S128" s="137"/>
      <c r="T128" s="79">
        <f>400*(LEN(B128)&gt;5)</f>
        <v>0</v>
      </c>
      <c r="U128" s="69" t="str">
        <f>IF(AO129=0,"","性別エラー")</f>
        <v/>
      </c>
      <c r="V128" s="69">
        <f>IF(H128&gt;0,INDEX($G$16:$G$95,MATCH(H128,$A$16:$A$95,0)),0)</f>
        <v>0</v>
      </c>
      <c r="W128" s="69">
        <f>IF(J128&gt;0,INDEX($G$16:$G$95,MATCH(J128,$A$16:$A$95,0)),0)</f>
        <v>0</v>
      </c>
      <c r="X128" s="69">
        <f>IF(L128&gt;0,INDEX($G$16:$G$95,MATCH(L128,$A$16:$A$95,0)),0)</f>
        <v>0</v>
      </c>
      <c r="Y128" s="69">
        <f>IF(N128&gt;0,INDEX($G$16:$G$95,MATCH(N128,$A$16:$A$95,0)),0)</f>
        <v>0</v>
      </c>
      <c r="Z128" s="69">
        <f>IF(P128&gt;0,INDEX($G$16:$G$95,MATCH(P128,$A$16:$A$95,0)),0)</f>
        <v>0</v>
      </c>
      <c r="AA128" s="69">
        <f>IF(R128&gt;0,INDEX($G$16:$G$95,MATCH(R128,$A$16:$A$95,0)),0)</f>
        <v>0</v>
      </c>
      <c r="AB128" s="80" t="s">
        <v>45</v>
      </c>
      <c r="AC128" s="81" t="str">
        <f>IF(F128="","",IF(F128=72,"０①",IF(F128&lt;72,"０",MID("①①②③④⑤⑥⑥",INT(F128/40),1))))</f>
        <v/>
      </c>
      <c r="AD128" s="81">
        <f>IF(H128&gt;0,INDEX($D$16:$D$95,MATCH(H128,$A$16:$A$95,0)),0)</f>
        <v>0</v>
      </c>
      <c r="AE128" s="81">
        <f>IF(J128&gt;0,INDEX($D$16:$D$95,MATCH(J128,$A$16:$A$95,0)),0)</f>
        <v>0</v>
      </c>
      <c r="AF128" s="81">
        <f>IF(L128&gt;0,INDEX($D$16:$D$95,MATCH(L128,$A$16:$A$95,0)),0)</f>
        <v>0</v>
      </c>
      <c r="AG128" s="81">
        <f>IF(N128&gt;0,INDEX($D$16:$D$95,MATCH(N128,$A$16:$A$95,0)),0)</f>
        <v>0</v>
      </c>
      <c r="AH128" s="81">
        <f>IF(P128&gt;0,INDEX($D$16:$D$95,MATCH(P128,$A$16:$A$95,0)),0)</f>
        <v>0</v>
      </c>
      <c r="AI128" s="81">
        <f>IF(R128&gt;0,INDEX($D$16:$D$95,MATCH(R128,$A$16:$A$95,0)),0)</f>
        <v>0</v>
      </c>
    </row>
    <row r="129" spans="1:41" s="69" customFormat="1" ht="18.600000000000001" customHeight="1" thickBot="1" x14ac:dyDescent="0.25">
      <c r="A129" s="134"/>
      <c r="B129" s="135"/>
      <c r="C129" s="135"/>
      <c r="D129" s="135"/>
      <c r="E129" s="135"/>
      <c r="F129" s="135"/>
      <c r="G129" s="135"/>
      <c r="H129" s="135" t="str">
        <f>IF(H128&gt;0,INDEX($B$16:$B$95,MATCH(H128,$A$16:$A$95,0)),"")</f>
        <v/>
      </c>
      <c r="I129" s="135"/>
      <c r="J129" s="135" t="str">
        <f>IF(J128&gt;0,INDEX($B$16:$B$95,MATCH(J128,$A$16:$A$95,0)),"")</f>
        <v/>
      </c>
      <c r="K129" s="135"/>
      <c r="L129" s="135" t="str">
        <f>IF(L128&gt;0,INDEX($B$16:$B$95,MATCH(L128,$A$16:$A$95,0)),"")</f>
        <v/>
      </c>
      <c r="M129" s="135"/>
      <c r="N129" s="135" t="str">
        <f>IF(N128&gt;0,INDEX($B$16:$B$95,MATCH(N128,$A$16:$A$95,0)),"")</f>
        <v/>
      </c>
      <c r="O129" s="135"/>
      <c r="P129" s="135" t="str">
        <f>IF(P128&gt;0,INDEX($B$16:$B$95,MATCH(P128,$A$16:$A$95,0)),"")</f>
        <v/>
      </c>
      <c r="Q129" s="135"/>
      <c r="R129" s="135" t="str">
        <f>IF(R128&gt;0,INDEX($B$16:$B$95,MATCH(R128,$A$16:$A$95,0)),"")</f>
        <v/>
      </c>
      <c r="S129" s="135"/>
      <c r="T129" s="81"/>
      <c r="AB129" s="80" t="s">
        <v>46</v>
      </c>
      <c r="AC129" s="81" t="str">
        <f>IF(F128="","",IF(F128&lt;200,"①","②"))</f>
        <v/>
      </c>
      <c r="AD129" s="69">
        <f>IF(AD128=0,0,IF(AD128="男",1,2))</f>
        <v>0</v>
      </c>
      <c r="AE129" s="69">
        <f t="shared" ref="AE129" si="66">IF(AE128=0,0,IF(AE128="男",1,2))</f>
        <v>0</v>
      </c>
      <c r="AF129" s="69">
        <f t="shared" ref="AF129" si="67">IF(AF128=0,0,IF(AF128="男",1,2))</f>
        <v>0</v>
      </c>
      <c r="AG129" s="69">
        <f t="shared" ref="AG129" si="68">IF(AG128=0,0,IF(AG128="男",1,2))</f>
        <v>0</v>
      </c>
      <c r="AH129" s="69">
        <f t="shared" ref="AH129" si="69">IF(AH128=0,0,IF(AH128="男",1,2))</f>
        <v>0</v>
      </c>
      <c r="AI129" s="69">
        <f t="shared" ref="AI129" si="70">IF(AI128=0,0,IF(AI128="男",1,2))</f>
        <v>0</v>
      </c>
      <c r="AK129" s="69">
        <f>IF(E128="男",1,IF(E128="女",2,IF(E128="混合",1.5,0)))</f>
        <v>0</v>
      </c>
      <c r="AM129" s="69">
        <f>AK129*4</f>
        <v>0</v>
      </c>
      <c r="AN129" s="69">
        <f>SUM(AD129:AG129)</f>
        <v>0</v>
      </c>
      <c r="AO129" s="69">
        <f>AM129-AN129</f>
        <v>0</v>
      </c>
    </row>
    <row r="130" spans="1:41" s="69" customFormat="1" ht="18.600000000000001" customHeight="1" thickBot="1" x14ac:dyDescent="0.25">
      <c r="A130" s="134">
        <v>13</v>
      </c>
      <c r="B130" s="136"/>
      <c r="C130" s="136"/>
      <c r="D130" s="136"/>
      <c r="E130" s="76"/>
      <c r="F130" s="76" t="str">
        <f>IF(Y130&gt;0,SUM(V130:Y130),"")</f>
        <v/>
      </c>
      <c r="G130" s="78" t="str">
        <f>IF(B130="4×25m混合フリーリレー",AC131,AC130)</f>
        <v/>
      </c>
      <c r="H130" s="136"/>
      <c r="I130" s="136"/>
      <c r="J130" s="136"/>
      <c r="K130" s="136"/>
      <c r="L130" s="136"/>
      <c r="M130" s="136"/>
      <c r="N130" s="136"/>
      <c r="O130" s="136"/>
      <c r="P130" s="136"/>
      <c r="Q130" s="136"/>
      <c r="R130" s="136"/>
      <c r="S130" s="137"/>
      <c r="T130" s="79">
        <f>400*(LEN(B130)&gt;5)</f>
        <v>0</v>
      </c>
      <c r="U130" s="69" t="str">
        <f>IF(AO131=0,"","性別エラー")</f>
        <v/>
      </c>
      <c r="V130" s="69">
        <f>IF(H130&gt;0,INDEX($G$16:$G$95,MATCH(H130,$A$16:$A$95,0)),0)</f>
        <v>0</v>
      </c>
      <c r="W130" s="69">
        <f>IF(J130&gt;0,INDEX($G$16:$G$95,MATCH(J130,$A$16:$A$95,0)),0)</f>
        <v>0</v>
      </c>
      <c r="X130" s="69">
        <f>IF(L130&gt;0,INDEX($G$16:$G$95,MATCH(L130,$A$16:$A$95,0)),0)</f>
        <v>0</v>
      </c>
      <c r="Y130" s="69">
        <f>IF(N130&gt;0,INDEX($G$16:$G$95,MATCH(N130,$A$16:$A$95,0)),0)</f>
        <v>0</v>
      </c>
      <c r="Z130" s="69">
        <f>IF(P130&gt;0,INDEX($G$16:$G$95,MATCH(P130,$A$16:$A$95,0)),0)</f>
        <v>0</v>
      </c>
      <c r="AA130" s="69">
        <f>IF(R130&gt;0,INDEX($G$16:$G$95,MATCH(R130,$A$16:$A$95,0)),0)</f>
        <v>0</v>
      </c>
      <c r="AB130" s="80" t="s">
        <v>45</v>
      </c>
      <c r="AC130" s="81" t="str">
        <f>IF(F130="","",IF(F130=72,"０①",IF(F130&lt;72,"０",MID("①①②③④⑤⑥⑥",INT(F130/40),1))))</f>
        <v/>
      </c>
      <c r="AD130" s="81">
        <f>IF(H130&gt;0,INDEX($D$16:$D$95,MATCH(H130,$A$16:$A$95,0)),0)</f>
        <v>0</v>
      </c>
      <c r="AE130" s="81">
        <f>IF(J130&gt;0,INDEX($D$16:$D$95,MATCH(J130,$A$16:$A$95,0)),0)</f>
        <v>0</v>
      </c>
      <c r="AF130" s="81">
        <f>IF(L130&gt;0,INDEX($D$16:$D$95,MATCH(L130,$A$16:$A$95,0)),0)</f>
        <v>0</v>
      </c>
      <c r="AG130" s="81">
        <f>IF(N130&gt;0,INDEX($D$16:$D$95,MATCH(N130,$A$16:$A$95,0)),0)</f>
        <v>0</v>
      </c>
      <c r="AH130" s="81">
        <f>IF(P130&gt;0,INDEX($D$16:$D$95,MATCH(P130,$A$16:$A$95,0)),0)</f>
        <v>0</v>
      </c>
      <c r="AI130" s="81">
        <f>IF(R130&gt;0,INDEX($D$16:$D$95,MATCH(R130,$A$16:$A$95,0)),0)</f>
        <v>0</v>
      </c>
    </row>
    <row r="131" spans="1:41" s="69" customFormat="1" ht="18.600000000000001" customHeight="1" thickBot="1" x14ac:dyDescent="0.25">
      <c r="A131" s="134"/>
      <c r="B131" s="135"/>
      <c r="C131" s="135"/>
      <c r="D131" s="135"/>
      <c r="E131" s="135"/>
      <c r="F131" s="135"/>
      <c r="G131" s="135"/>
      <c r="H131" s="135" t="str">
        <f>IF(H130&gt;0,INDEX($B$16:$B$95,MATCH(H130,$A$16:$A$95,0)),"")</f>
        <v/>
      </c>
      <c r="I131" s="135"/>
      <c r="J131" s="135" t="str">
        <f>IF(J130&gt;0,INDEX($B$16:$B$95,MATCH(J130,$A$16:$A$95,0)),"")</f>
        <v/>
      </c>
      <c r="K131" s="135"/>
      <c r="L131" s="135" t="str">
        <f>IF(L130&gt;0,INDEX($B$16:$B$95,MATCH(L130,$A$16:$A$95,0)),"")</f>
        <v/>
      </c>
      <c r="M131" s="135"/>
      <c r="N131" s="135" t="str">
        <f>IF(N130&gt;0,INDEX($B$16:$B$95,MATCH(N130,$A$16:$A$95,0)),"")</f>
        <v/>
      </c>
      <c r="O131" s="135"/>
      <c r="P131" s="135" t="str">
        <f>IF(P130&gt;0,INDEX($B$16:$B$95,MATCH(P130,$A$16:$A$95,0)),"")</f>
        <v/>
      </c>
      <c r="Q131" s="135"/>
      <c r="R131" s="135" t="str">
        <f>IF(R130&gt;0,INDEX($B$16:$B$95,MATCH(R130,$A$16:$A$95,0)),"")</f>
        <v/>
      </c>
      <c r="S131" s="135"/>
      <c r="T131" s="81"/>
      <c r="AB131" s="80" t="s">
        <v>46</v>
      </c>
      <c r="AC131" s="81" t="str">
        <f>IF(F130="","",IF(F130&lt;200,"①","②"))</f>
        <v/>
      </c>
      <c r="AD131" s="69">
        <f>IF(AD130=0,0,IF(AD130="男",1,2))</f>
        <v>0</v>
      </c>
      <c r="AE131" s="69">
        <f t="shared" ref="AE131" si="71">IF(AE130=0,0,IF(AE130="男",1,2))</f>
        <v>0</v>
      </c>
      <c r="AF131" s="69">
        <f t="shared" ref="AF131" si="72">IF(AF130=0,0,IF(AF130="男",1,2))</f>
        <v>0</v>
      </c>
      <c r="AG131" s="69">
        <f t="shared" ref="AG131" si="73">IF(AG130=0,0,IF(AG130="男",1,2))</f>
        <v>0</v>
      </c>
      <c r="AH131" s="69">
        <f t="shared" ref="AH131" si="74">IF(AH130=0,0,IF(AH130="男",1,2))</f>
        <v>0</v>
      </c>
      <c r="AI131" s="69">
        <f t="shared" ref="AI131" si="75">IF(AI130=0,0,IF(AI130="男",1,2))</f>
        <v>0</v>
      </c>
      <c r="AK131" s="69">
        <f>IF(E130="男",1,IF(E130="女",2,IF(E130="混合",1.5,0)))</f>
        <v>0</v>
      </c>
      <c r="AM131" s="69">
        <f>AK131*4</f>
        <v>0</v>
      </c>
      <c r="AN131" s="69">
        <f>SUM(AD131:AG131)</f>
        <v>0</v>
      </c>
      <c r="AO131" s="69">
        <f>AM131-AN131</f>
        <v>0</v>
      </c>
    </row>
    <row r="132" spans="1:41" s="69" customFormat="1" ht="18.600000000000001" customHeight="1" thickBot="1" x14ac:dyDescent="0.25">
      <c r="A132" s="134">
        <v>14</v>
      </c>
      <c r="B132" s="136"/>
      <c r="C132" s="136"/>
      <c r="D132" s="136"/>
      <c r="E132" s="76"/>
      <c r="F132" s="76" t="str">
        <f>IF(Y132&gt;0,SUM(V132:Y132),"")</f>
        <v/>
      </c>
      <c r="G132" s="78" t="str">
        <f>IF(B132="4×25m混合フリーリレー",AC133,AC132)</f>
        <v/>
      </c>
      <c r="H132" s="136"/>
      <c r="I132" s="136"/>
      <c r="J132" s="136"/>
      <c r="K132" s="136"/>
      <c r="L132" s="136"/>
      <c r="M132" s="136"/>
      <c r="N132" s="136"/>
      <c r="O132" s="136"/>
      <c r="P132" s="136"/>
      <c r="Q132" s="136"/>
      <c r="R132" s="136"/>
      <c r="S132" s="137"/>
      <c r="T132" s="79">
        <f>400*(LEN(B132)&gt;5)</f>
        <v>0</v>
      </c>
      <c r="U132" s="69" t="str">
        <f>IF(AO133=0,"","性別エラー")</f>
        <v/>
      </c>
      <c r="V132" s="69">
        <f>IF(H132&gt;0,INDEX($G$16:$G$95,MATCH(H132,$A$16:$A$95,0)),0)</f>
        <v>0</v>
      </c>
      <c r="W132" s="69">
        <f>IF(J132&gt;0,INDEX($G$16:$G$95,MATCH(J132,$A$16:$A$95,0)),0)</f>
        <v>0</v>
      </c>
      <c r="X132" s="69">
        <f>IF(L132&gt;0,INDEX($G$16:$G$95,MATCH(L132,$A$16:$A$95,0)),0)</f>
        <v>0</v>
      </c>
      <c r="Y132" s="69">
        <f>IF(N132&gt;0,INDEX($G$16:$G$95,MATCH(N132,$A$16:$A$95,0)),0)</f>
        <v>0</v>
      </c>
      <c r="Z132" s="69">
        <f>IF(P132&gt;0,INDEX($G$16:$G$95,MATCH(P132,$A$16:$A$95,0)),0)</f>
        <v>0</v>
      </c>
      <c r="AA132" s="69">
        <f>IF(R132&gt;0,INDEX($G$16:$G$95,MATCH(R132,$A$16:$A$95,0)),0)</f>
        <v>0</v>
      </c>
      <c r="AB132" s="80" t="s">
        <v>45</v>
      </c>
      <c r="AC132" s="81" t="str">
        <f>IF(F132="","",IF(F132=72,"０①",IF(F132&lt;72,"０",MID("①①②③④⑤⑥⑥",INT(F132/40),1))))</f>
        <v/>
      </c>
      <c r="AD132" s="81">
        <f>IF(H132&gt;0,INDEX($D$16:$D$95,MATCH(H132,$A$16:$A$95,0)),0)</f>
        <v>0</v>
      </c>
      <c r="AE132" s="81">
        <f>IF(J132&gt;0,INDEX($D$16:$D$95,MATCH(J132,$A$16:$A$95,0)),0)</f>
        <v>0</v>
      </c>
      <c r="AF132" s="81">
        <f>IF(L132&gt;0,INDEX($D$16:$D$95,MATCH(L132,$A$16:$A$95,0)),0)</f>
        <v>0</v>
      </c>
      <c r="AG132" s="81">
        <f>IF(N132&gt;0,INDEX($D$16:$D$95,MATCH(N132,$A$16:$A$95,0)),0)</f>
        <v>0</v>
      </c>
      <c r="AH132" s="81">
        <f>IF(P132&gt;0,INDEX($D$16:$D$95,MATCH(P132,$A$16:$A$95,0)),0)</f>
        <v>0</v>
      </c>
      <c r="AI132" s="81">
        <f>IF(R132&gt;0,INDEX($D$16:$D$95,MATCH(R132,$A$16:$A$95,0)),0)</f>
        <v>0</v>
      </c>
    </row>
    <row r="133" spans="1:41" s="69" customFormat="1" ht="18.600000000000001" customHeight="1" thickBot="1" x14ac:dyDescent="0.25">
      <c r="A133" s="134"/>
      <c r="B133" s="135"/>
      <c r="C133" s="135"/>
      <c r="D133" s="135"/>
      <c r="E133" s="135"/>
      <c r="F133" s="135"/>
      <c r="G133" s="135"/>
      <c r="H133" s="135" t="str">
        <f>IF(H132&gt;0,INDEX($B$16:$B$95,MATCH(H132,$A$16:$A$95,0)),"")</f>
        <v/>
      </c>
      <c r="I133" s="135"/>
      <c r="J133" s="135" t="str">
        <f>IF(J132&gt;0,INDEX($B$16:$B$95,MATCH(J132,$A$16:$A$95,0)),"")</f>
        <v/>
      </c>
      <c r="K133" s="135"/>
      <c r="L133" s="135" t="str">
        <f>IF(L132&gt;0,INDEX($B$16:$B$95,MATCH(L132,$A$16:$A$95,0)),"")</f>
        <v/>
      </c>
      <c r="M133" s="135"/>
      <c r="N133" s="135" t="str">
        <f>IF(N132&gt;0,INDEX($B$16:$B$95,MATCH(N132,$A$16:$A$95,0)),"")</f>
        <v/>
      </c>
      <c r="O133" s="135"/>
      <c r="P133" s="135" t="str">
        <f>IF(P132&gt;0,INDEX($B$16:$B$95,MATCH(P132,$A$16:$A$95,0)),"")</f>
        <v/>
      </c>
      <c r="Q133" s="135"/>
      <c r="R133" s="135" t="str">
        <f>IF(R132&gt;0,INDEX($B$16:$B$95,MATCH(R132,$A$16:$A$95,0)),"")</f>
        <v/>
      </c>
      <c r="S133" s="135"/>
      <c r="T133" s="81"/>
      <c r="AB133" s="80" t="s">
        <v>46</v>
      </c>
      <c r="AC133" s="81" t="str">
        <f>IF(F132="","",IF(F132&lt;200,"①","②"))</f>
        <v/>
      </c>
      <c r="AD133" s="69">
        <f>IF(AD132=0,0,IF(AD132="男",1,2))</f>
        <v>0</v>
      </c>
      <c r="AE133" s="69">
        <f t="shared" ref="AE133" si="76">IF(AE132=0,0,IF(AE132="男",1,2))</f>
        <v>0</v>
      </c>
      <c r="AF133" s="69">
        <f t="shared" ref="AF133" si="77">IF(AF132=0,0,IF(AF132="男",1,2))</f>
        <v>0</v>
      </c>
      <c r="AG133" s="69">
        <f t="shared" ref="AG133" si="78">IF(AG132=0,0,IF(AG132="男",1,2))</f>
        <v>0</v>
      </c>
      <c r="AH133" s="69">
        <f t="shared" ref="AH133" si="79">IF(AH132=0,0,IF(AH132="男",1,2))</f>
        <v>0</v>
      </c>
      <c r="AI133" s="69">
        <f t="shared" ref="AI133" si="80">IF(AI132=0,0,IF(AI132="男",1,2))</f>
        <v>0</v>
      </c>
      <c r="AK133" s="69">
        <f>IF(E132="男",1,IF(E132="女",2,IF(E132="混合",1.5,0)))</f>
        <v>0</v>
      </c>
      <c r="AM133" s="69">
        <f>AK133*4</f>
        <v>0</v>
      </c>
      <c r="AN133" s="69">
        <f>SUM(AD133:AG133)</f>
        <v>0</v>
      </c>
      <c r="AO133" s="69">
        <f>AM133-AN133</f>
        <v>0</v>
      </c>
    </row>
    <row r="134" spans="1:41" s="69" customFormat="1" ht="18.600000000000001" customHeight="1" thickBot="1" x14ac:dyDescent="0.25">
      <c r="A134" s="134">
        <v>15</v>
      </c>
      <c r="B134" s="136"/>
      <c r="C134" s="136"/>
      <c r="D134" s="136"/>
      <c r="E134" s="76"/>
      <c r="F134" s="76" t="str">
        <f>IF(Y134&gt;0,SUM(V134:Y134),"")</f>
        <v/>
      </c>
      <c r="G134" s="78" t="str">
        <f>IF(B134="4×25m混合フリーリレー",AC135,AC134)</f>
        <v/>
      </c>
      <c r="H134" s="136"/>
      <c r="I134" s="136"/>
      <c r="J134" s="136"/>
      <c r="K134" s="136"/>
      <c r="L134" s="136"/>
      <c r="M134" s="136"/>
      <c r="N134" s="136"/>
      <c r="O134" s="136"/>
      <c r="P134" s="136"/>
      <c r="Q134" s="136"/>
      <c r="R134" s="136"/>
      <c r="S134" s="137"/>
      <c r="T134" s="79">
        <f>400*(LEN(B134)&gt;5)</f>
        <v>0</v>
      </c>
      <c r="U134" s="69" t="str">
        <f>IF(AO135=0,"","性別エラー")</f>
        <v/>
      </c>
      <c r="V134" s="69">
        <f>IF(H134&gt;0,INDEX($G$16:$G$95,MATCH(H134,$A$16:$A$95,0)),0)</f>
        <v>0</v>
      </c>
      <c r="W134" s="69">
        <f>IF(J134&gt;0,INDEX($G$16:$G$95,MATCH(J134,$A$16:$A$95,0)),0)</f>
        <v>0</v>
      </c>
      <c r="X134" s="69">
        <f>IF(L134&gt;0,INDEX($G$16:$G$95,MATCH(L134,$A$16:$A$95,0)),0)</f>
        <v>0</v>
      </c>
      <c r="Y134" s="69">
        <f>IF(N134&gt;0,INDEX($G$16:$G$95,MATCH(N134,$A$16:$A$95,0)),0)</f>
        <v>0</v>
      </c>
      <c r="Z134" s="69">
        <f>IF(P134&gt;0,INDEX($G$16:$G$95,MATCH(P134,$A$16:$A$95,0)),0)</f>
        <v>0</v>
      </c>
      <c r="AA134" s="69">
        <f>IF(R134&gt;0,INDEX($G$16:$G$95,MATCH(R134,$A$16:$A$95,0)),0)</f>
        <v>0</v>
      </c>
      <c r="AB134" s="80" t="s">
        <v>45</v>
      </c>
      <c r="AC134" s="81" t="str">
        <f>IF(F134="","",IF(F134=72,"０①",IF(F134&lt;72,"０",MID("①①②③④⑤⑥⑥",INT(F134/40),1))))</f>
        <v/>
      </c>
      <c r="AD134" s="81">
        <f>IF(H134&gt;0,INDEX($D$16:$D$95,MATCH(H134,$A$16:$A$95,0)),0)</f>
        <v>0</v>
      </c>
      <c r="AE134" s="81">
        <f>IF(J134&gt;0,INDEX($D$16:$D$95,MATCH(J134,$A$16:$A$95,0)),0)</f>
        <v>0</v>
      </c>
      <c r="AF134" s="81">
        <f>IF(L134&gt;0,INDEX($D$16:$D$95,MATCH(L134,$A$16:$A$95,0)),0)</f>
        <v>0</v>
      </c>
      <c r="AG134" s="81">
        <f>IF(N134&gt;0,INDEX($D$16:$D$95,MATCH(N134,$A$16:$A$95,0)),0)</f>
        <v>0</v>
      </c>
      <c r="AH134" s="81">
        <f>IF(P134&gt;0,INDEX($D$16:$D$95,MATCH(P134,$A$16:$A$95,0)),0)</f>
        <v>0</v>
      </c>
      <c r="AI134" s="81">
        <f>IF(R134&gt;0,INDEX($D$16:$D$95,MATCH(R134,$A$16:$A$95,0)),0)</f>
        <v>0</v>
      </c>
    </row>
    <row r="135" spans="1:41" s="69" customFormat="1" ht="18.600000000000001" customHeight="1" thickBot="1" x14ac:dyDescent="0.25">
      <c r="A135" s="134"/>
      <c r="B135" s="135"/>
      <c r="C135" s="135"/>
      <c r="D135" s="135"/>
      <c r="E135" s="135"/>
      <c r="F135" s="135"/>
      <c r="G135" s="135"/>
      <c r="H135" s="135" t="str">
        <f>IF(H134&gt;0,INDEX($B$16:$B$95,MATCH(H134,$A$16:$A$95,0)),"")</f>
        <v/>
      </c>
      <c r="I135" s="135"/>
      <c r="J135" s="135" t="str">
        <f>IF(J134&gt;0,INDEX($B$16:$B$95,MATCH(J134,$A$16:$A$95,0)),"")</f>
        <v/>
      </c>
      <c r="K135" s="135"/>
      <c r="L135" s="135" t="str">
        <f>IF(L134&gt;0,INDEX($B$16:$B$95,MATCH(L134,$A$16:$A$95,0)),"")</f>
        <v/>
      </c>
      <c r="M135" s="135"/>
      <c r="N135" s="135" t="str">
        <f>IF(N134&gt;0,INDEX($B$16:$B$95,MATCH(N134,$A$16:$A$95,0)),"")</f>
        <v/>
      </c>
      <c r="O135" s="135"/>
      <c r="P135" s="135" t="str">
        <f>IF(P134&gt;0,INDEX($B$16:$B$95,MATCH(P134,$A$16:$A$95,0)),"")</f>
        <v/>
      </c>
      <c r="Q135" s="135"/>
      <c r="R135" s="135" t="str">
        <f>IF(R134&gt;0,INDEX($B$16:$B$95,MATCH(R134,$A$16:$A$95,0)),"")</f>
        <v/>
      </c>
      <c r="S135" s="135"/>
      <c r="T135" s="81"/>
      <c r="AB135" s="80" t="s">
        <v>46</v>
      </c>
      <c r="AC135" s="81" t="str">
        <f>IF(F134="","",IF(F134&lt;200,"①","②"))</f>
        <v/>
      </c>
      <c r="AD135" s="69">
        <f>IF(AD134=0,0,IF(AD134="男",1,2))</f>
        <v>0</v>
      </c>
      <c r="AE135" s="69">
        <f t="shared" ref="AE135" si="81">IF(AE134=0,0,IF(AE134="男",1,2))</f>
        <v>0</v>
      </c>
      <c r="AF135" s="69">
        <f t="shared" ref="AF135" si="82">IF(AF134=0,0,IF(AF134="男",1,2))</f>
        <v>0</v>
      </c>
      <c r="AG135" s="69">
        <f t="shared" ref="AG135" si="83">IF(AG134=0,0,IF(AG134="男",1,2))</f>
        <v>0</v>
      </c>
      <c r="AH135" s="69">
        <f t="shared" ref="AH135" si="84">IF(AH134=0,0,IF(AH134="男",1,2))</f>
        <v>0</v>
      </c>
      <c r="AI135" s="69">
        <f t="shared" ref="AI135" si="85">IF(AI134=0,0,IF(AI134="男",1,2))</f>
        <v>0</v>
      </c>
      <c r="AK135" s="69">
        <f>IF(E134="男",1,IF(E134="女",2,IF(E134="混合",1.5,0)))</f>
        <v>0</v>
      </c>
      <c r="AM135" s="69">
        <f>AK135*4</f>
        <v>0</v>
      </c>
      <c r="AN135" s="69">
        <f>SUM(AD135:AG135)</f>
        <v>0</v>
      </c>
      <c r="AO135" s="69">
        <f>AM135-AN135</f>
        <v>0</v>
      </c>
    </row>
    <row r="136" spans="1:41" s="69" customFormat="1" ht="18.600000000000001" customHeight="1" thickBot="1" x14ac:dyDescent="0.25">
      <c r="A136" s="134">
        <v>16</v>
      </c>
      <c r="B136" s="136"/>
      <c r="C136" s="136"/>
      <c r="D136" s="136"/>
      <c r="E136" s="76"/>
      <c r="F136" s="76" t="str">
        <f>IF(Y136&gt;0,SUM(V136:Y136),"")</f>
        <v/>
      </c>
      <c r="G136" s="78" t="str">
        <f>IF(B136="4×25m混合フリーリレー",AC137,AC136)</f>
        <v/>
      </c>
      <c r="H136" s="136"/>
      <c r="I136" s="136"/>
      <c r="J136" s="136"/>
      <c r="K136" s="136"/>
      <c r="L136" s="136"/>
      <c r="M136" s="136"/>
      <c r="N136" s="136"/>
      <c r="O136" s="136"/>
      <c r="P136" s="136"/>
      <c r="Q136" s="136"/>
      <c r="R136" s="136"/>
      <c r="S136" s="137"/>
      <c r="T136" s="79">
        <f>400*(LEN(B136)&gt;5)</f>
        <v>0</v>
      </c>
      <c r="U136" s="69" t="str">
        <f>IF(AO137=0,"","性別エラー")</f>
        <v/>
      </c>
      <c r="V136" s="69">
        <f>IF(H136&gt;0,INDEX($G$16:$G$95,MATCH(H136,$A$16:$A$95,0)),0)</f>
        <v>0</v>
      </c>
      <c r="W136" s="69">
        <f>IF(J136&gt;0,INDEX($G$16:$G$95,MATCH(J136,$A$16:$A$95,0)),0)</f>
        <v>0</v>
      </c>
      <c r="X136" s="69">
        <f>IF(L136&gt;0,INDEX($G$16:$G$95,MATCH(L136,$A$16:$A$95,0)),0)</f>
        <v>0</v>
      </c>
      <c r="Y136" s="69">
        <f>IF(N136&gt;0,INDEX($G$16:$G$95,MATCH(N136,$A$16:$A$95,0)),0)</f>
        <v>0</v>
      </c>
      <c r="Z136" s="69">
        <f>IF(P136&gt;0,INDEX($G$16:$G$95,MATCH(P136,$A$16:$A$95,0)),0)</f>
        <v>0</v>
      </c>
      <c r="AA136" s="69">
        <f>IF(R136&gt;0,INDEX($G$16:$G$95,MATCH(R136,$A$16:$A$95,0)),0)</f>
        <v>0</v>
      </c>
      <c r="AB136" s="80" t="s">
        <v>45</v>
      </c>
      <c r="AC136" s="81" t="str">
        <f>IF(F136="","",IF(F136=72,"０①",IF(F136&lt;72,"０",MID("①①②③④⑤⑥⑥",INT(F136/40),1))))</f>
        <v/>
      </c>
      <c r="AD136" s="81">
        <f>IF(H136&gt;0,INDEX($D$16:$D$95,MATCH(H136,$A$16:$A$95,0)),0)</f>
        <v>0</v>
      </c>
      <c r="AE136" s="81">
        <f>IF(J136&gt;0,INDEX($D$16:$D$95,MATCH(J136,$A$16:$A$95,0)),0)</f>
        <v>0</v>
      </c>
      <c r="AF136" s="81">
        <f>IF(L136&gt;0,INDEX($D$16:$D$95,MATCH(L136,$A$16:$A$95,0)),0)</f>
        <v>0</v>
      </c>
      <c r="AG136" s="81">
        <f>IF(N136&gt;0,INDEX($D$16:$D$95,MATCH(N136,$A$16:$A$95,0)),0)</f>
        <v>0</v>
      </c>
      <c r="AH136" s="81">
        <f>IF(P136&gt;0,INDEX($D$16:$D$95,MATCH(P136,$A$16:$A$95,0)),0)</f>
        <v>0</v>
      </c>
      <c r="AI136" s="81">
        <f>IF(R136&gt;0,INDEX($D$16:$D$95,MATCH(R136,$A$16:$A$95,0)),0)</f>
        <v>0</v>
      </c>
    </row>
    <row r="137" spans="1:41" s="69" customFormat="1" ht="18.600000000000001" customHeight="1" thickBot="1" x14ac:dyDescent="0.25">
      <c r="A137" s="134"/>
      <c r="B137" s="135"/>
      <c r="C137" s="135"/>
      <c r="D137" s="135"/>
      <c r="E137" s="135"/>
      <c r="F137" s="135"/>
      <c r="G137" s="135"/>
      <c r="H137" s="135" t="str">
        <f>IF(H136&gt;0,INDEX($B$16:$B$95,MATCH(H136,$A$16:$A$95,0)),"")</f>
        <v/>
      </c>
      <c r="I137" s="135"/>
      <c r="J137" s="135" t="str">
        <f>IF(J136&gt;0,INDEX($B$16:$B$95,MATCH(J136,$A$16:$A$95,0)),"")</f>
        <v/>
      </c>
      <c r="K137" s="135"/>
      <c r="L137" s="135" t="str">
        <f>IF(L136&gt;0,INDEX($B$16:$B$95,MATCH(L136,$A$16:$A$95,0)),"")</f>
        <v/>
      </c>
      <c r="M137" s="135"/>
      <c r="N137" s="135" t="str">
        <f>IF(N136&gt;0,INDEX($B$16:$B$95,MATCH(N136,$A$16:$A$95,0)),"")</f>
        <v/>
      </c>
      <c r="O137" s="135"/>
      <c r="P137" s="135" t="str">
        <f>IF(P136&gt;0,INDEX($B$16:$B$95,MATCH(P136,$A$16:$A$95,0)),"")</f>
        <v/>
      </c>
      <c r="Q137" s="135"/>
      <c r="R137" s="135" t="str">
        <f>IF(R136&gt;0,INDEX($B$16:$B$95,MATCH(R136,$A$16:$A$95,0)),"")</f>
        <v/>
      </c>
      <c r="S137" s="135"/>
      <c r="T137" s="81"/>
      <c r="AB137" s="80" t="s">
        <v>46</v>
      </c>
      <c r="AC137" s="81" t="str">
        <f>IF(F136="","",IF(F136&lt;200,"①","②"))</f>
        <v/>
      </c>
      <c r="AD137" s="69">
        <f>IF(AD136=0,0,IF(AD136="男",1,2))</f>
        <v>0</v>
      </c>
      <c r="AE137" s="69">
        <f t="shared" ref="AE137" si="86">IF(AE136=0,0,IF(AE136="男",1,2))</f>
        <v>0</v>
      </c>
      <c r="AF137" s="69">
        <f t="shared" ref="AF137" si="87">IF(AF136=0,0,IF(AF136="男",1,2))</f>
        <v>0</v>
      </c>
      <c r="AG137" s="69">
        <f t="shared" ref="AG137" si="88">IF(AG136=0,0,IF(AG136="男",1,2))</f>
        <v>0</v>
      </c>
      <c r="AH137" s="69">
        <f t="shared" ref="AH137" si="89">IF(AH136=0,0,IF(AH136="男",1,2))</f>
        <v>0</v>
      </c>
      <c r="AI137" s="69">
        <f t="shared" ref="AI137" si="90">IF(AI136=0,0,IF(AI136="男",1,2))</f>
        <v>0</v>
      </c>
      <c r="AK137" s="69">
        <f>IF(E136="男",1,IF(E136="女",2,IF(E136="混合",1.5,0)))</f>
        <v>0</v>
      </c>
      <c r="AM137" s="69">
        <f>AK137*4</f>
        <v>0</v>
      </c>
      <c r="AN137" s="69">
        <f>SUM(AD137:AG137)</f>
        <v>0</v>
      </c>
      <c r="AO137" s="69">
        <f>AM137-AN137</f>
        <v>0</v>
      </c>
    </row>
    <row r="138" spans="1:41" s="69" customFormat="1" ht="18.600000000000001" customHeight="1" thickBot="1" x14ac:dyDescent="0.25">
      <c r="A138" s="134">
        <v>17</v>
      </c>
      <c r="B138" s="136"/>
      <c r="C138" s="136"/>
      <c r="D138" s="136"/>
      <c r="E138" s="76"/>
      <c r="F138" s="76" t="str">
        <f>IF(Y138&gt;0,SUM(V138:Y138),"")</f>
        <v/>
      </c>
      <c r="G138" s="78" t="str">
        <f>IF(B138="4×25m混合フリーリレー",AC139,AC138)</f>
        <v/>
      </c>
      <c r="H138" s="136"/>
      <c r="I138" s="136"/>
      <c r="J138" s="136"/>
      <c r="K138" s="136"/>
      <c r="L138" s="136"/>
      <c r="M138" s="136"/>
      <c r="N138" s="136"/>
      <c r="O138" s="136"/>
      <c r="P138" s="136"/>
      <c r="Q138" s="136"/>
      <c r="R138" s="136"/>
      <c r="S138" s="137"/>
      <c r="T138" s="79">
        <f>400*(LEN(B138)&gt;5)</f>
        <v>0</v>
      </c>
      <c r="U138" s="69" t="str">
        <f>IF(AO139=0,"","性別エラー")</f>
        <v/>
      </c>
      <c r="V138" s="69">
        <f>IF(H138&gt;0,INDEX($G$16:$G$95,MATCH(H138,$A$16:$A$95,0)),0)</f>
        <v>0</v>
      </c>
      <c r="W138" s="69">
        <f>IF(J138&gt;0,INDEX($G$16:$G$95,MATCH(J138,$A$16:$A$95,0)),0)</f>
        <v>0</v>
      </c>
      <c r="X138" s="69">
        <f>IF(L138&gt;0,INDEX($G$16:$G$95,MATCH(L138,$A$16:$A$95,0)),0)</f>
        <v>0</v>
      </c>
      <c r="Y138" s="69">
        <f>IF(N138&gt;0,INDEX($G$16:$G$95,MATCH(N138,$A$16:$A$95,0)),0)</f>
        <v>0</v>
      </c>
      <c r="Z138" s="69">
        <f>IF(P138&gt;0,INDEX($G$16:$G$95,MATCH(P138,$A$16:$A$95,0)),0)</f>
        <v>0</v>
      </c>
      <c r="AA138" s="69">
        <f>IF(R138&gt;0,INDEX($G$16:$G$95,MATCH(R138,$A$16:$A$95,0)),0)</f>
        <v>0</v>
      </c>
      <c r="AB138" s="80" t="s">
        <v>45</v>
      </c>
      <c r="AC138" s="81" t="str">
        <f>IF(F138="","",IF(F138=72,"０①",IF(F138&lt;72,"０",MID("①①②③④⑤⑥⑥",INT(F138/40),1))))</f>
        <v/>
      </c>
      <c r="AD138" s="81">
        <f>IF(H138&gt;0,INDEX($D$16:$D$95,MATCH(H138,$A$16:$A$95,0)),0)</f>
        <v>0</v>
      </c>
      <c r="AE138" s="81">
        <f>IF(J138&gt;0,INDEX($D$16:$D$95,MATCH(J138,$A$16:$A$95,0)),0)</f>
        <v>0</v>
      </c>
      <c r="AF138" s="81">
        <f>IF(L138&gt;0,INDEX($D$16:$D$95,MATCH(L138,$A$16:$A$95,0)),0)</f>
        <v>0</v>
      </c>
      <c r="AG138" s="81">
        <f>IF(N138&gt;0,INDEX($D$16:$D$95,MATCH(N138,$A$16:$A$95,0)),0)</f>
        <v>0</v>
      </c>
      <c r="AH138" s="81">
        <f>IF(P138&gt;0,INDEX($D$16:$D$95,MATCH(P138,$A$16:$A$95,0)),0)</f>
        <v>0</v>
      </c>
      <c r="AI138" s="81">
        <f>IF(R138&gt;0,INDEX($D$16:$D$95,MATCH(R138,$A$16:$A$95,0)),0)</f>
        <v>0</v>
      </c>
    </row>
    <row r="139" spans="1:41" s="69" customFormat="1" ht="18.600000000000001" customHeight="1" thickBot="1" x14ac:dyDescent="0.25">
      <c r="A139" s="134"/>
      <c r="B139" s="135"/>
      <c r="C139" s="135"/>
      <c r="D139" s="135"/>
      <c r="E139" s="135"/>
      <c r="F139" s="135"/>
      <c r="G139" s="135"/>
      <c r="H139" s="135" t="str">
        <f>IF(H138&gt;0,INDEX($B$16:$B$95,MATCH(H138,$A$16:$A$95,0)),"")</f>
        <v/>
      </c>
      <c r="I139" s="135"/>
      <c r="J139" s="135" t="str">
        <f>IF(J138&gt;0,INDEX($B$16:$B$95,MATCH(J138,$A$16:$A$95,0)),"")</f>
        <v/>
      </c>
      <c r="K139" s="135"/>
      <c r="L139" s="135" t="str">
        <f>IF(L138&gt;0,INDEX($B$16:$B$95,MATCH(L138,$A$16:$A$95,0)),"")</f>
        <v/>
      </c>
      <c r="M139" s="135"/>
      <c r="N139" s="135" t="str">
        <f>IF(N138&gt;0,INDEX($B$16:$B$95,MATCH(N138,$A$16:$A$95,0)),"")</f>
        <v/>
      </c>
      <c r="O139" s="135"/>
      <c r="P139" s="135" t="str">
        <f>IF(P138&gt;0,INDEX($B$16:$B$95,MATCH(P138,$A$16:$A$95,0)),"")</f>
        <v/>
      </c>
      <c r="Q139" s="135"/>
      <c r="R139" s="135" t="str">
        <f>IF(R138&gt;0,INDEX($B$16:$B$95,MATCH(R138,$A$16:$A$95,0)),"")</f>
        <v/>
      </c>
      <c r="S139" s="135"/>
      <c r="T139" s="81"/>
      <c r="AB139" s="80" t="s">
        <v>46</v>
      </c>
      <c r="AC139" s="81" t="str">
        <f>IF(F138="","",IF(F138&lt;200,"①","②"))</f>
        <v/>
      </c>
      <c r="AD139" s="69">
        <f>IF(AD138=0,0,IF(AD138="男",1,2))</f>
        <v>0</v>
      </c>
      <c r="AE139" s="69">
        <f t="shared" ref="AE139" si="91">IF(AE138=0,0,IF(AE138="男",1,2))</f>
        <v>0</v>
      </c>
      <c r="AF139" s="69">
        <f t="shared" ref="AF139" si="92">IF(AF138=0,0,IF(AF138="男",1,2))</f>
        <v>0</v>
      </c>
      <c r="AG139" s="69">
        <f t="shared" ref="AG139" si="93">IF(AG138=0,0,IF(AG138="男",1,2))</f>
        <v>0</v>
      </c>
      <c r="AH139" s="69">
        <f t="shared" ref="AH139" si="94">IF(AH138=0,0,IF(AH138="男",1,2))</f>
        <v>0</v>
      </c>
      <c r="AI139" s="69">
        <f t="shared" ref="AI139" si="95">IF(AI138=0,0,IF(AI138="男",1,2))</f>
        <v>0</v>
      </c>
      <c r="AK139" s="69">
        <f>IF(E138="男",1,IF(E138="女",2,IF(E138="混合",1.5,0)))</f>
        <v>0</v>
      </c>
      <c r="AM139" s="69">
        <f>AK139*4</f>
        <v>0</v>
      </c>
      <c r="AN139" s="69">
        <f>SUM(AD139:AG139)</f>
        <v>0</v>
      </c>
      <c r="AO139" s="69">
        <f>AM139-AN139</f>
        <v>0</v>
      </c>
    </row>
    <row r="140" spans="1:41" s="69" customFormat="1" ht="18.600000000000001" customHeight="1" thickBot="1" x14ac:dyDescent="0.25">
      <c r="A140" s="134">
        <v>18</v>
      </c>
      <c r="B140" s="136"/>
      <c r="C140" s="136"/>
      <c r="D140" s="136"/>
      <c r="E140" s="76"/>
      <c r="F140" s="76" t="str">
        <f>IF(Y140&gt;0,SUM(V140:Y140),"")</f>
        <v/>
      </c>
      <c r="G140" s="78" t="str">
        <f>IF(B140="4×25m混合フリーリレー",AC141,AC140)</f>
        <v/>
      </c>
      <c r="H140" s="136"/>
      <c r="I140" s="136"/>
      <c r="J140" s="136"/>
      <c r="K140" s="136"/>
      <c r="L140" s="136"/>
      <c r="M140" s="136"/>
      <c r="N140" s="136"/>
      <c r="O140" s="136"/>
      <c r="P140" s="136"/>
      <c r="Q140" s="136"/>
      <c r="R140" s="136"/>
      <c r="S140" s="137"/>
      <c r="T140" s="79">
        <f>400*(LEN(B140)&gt;5)</f>
        <v>0</v>
      </c>
      <c r="U140" s="69" t="str">
        <f>IF(AO141=0,"","性別エラー")</f>
        <v/>
      </c>
      <c r="V140" s="69">
        <f>IF(H140&gt;0,INDEX($G$16:$G$95,MATCH(H140,$A$16:$A$95,0)),0)</f>
        <v>0</v>
      </c>
      <c r="W140" s="69">
        <f>IF(J140&gt;0,INDEX($G$16:$G$95,MATCH(J140,$A$16:$A$95,0)),0)</f>
        <v>0</v>
      </c>
      <c r="X140" s="69">
        <f>IF(L140&gt;0,INDEX($G$16:$G$95,MATCH(L140,$A$16:$A$95,0)),0)</f>
        <v>0</v>
      </c>
      <c r="Y140" s="69">
        <f>IF(N140&gt;0,INDEX($G$16:$G$95,MATCH(N140,$A$16:$A$95,0)),0)</f>
        <v>0</v>
      </c>
      <c r="Z140" s="69">
        <f>IF(P140&gt;0,INDEX($G$16:$G$95,MATCH(P140,$A$16:$A$95,0)),0)</f>
        <v>0</v>
      </c>
      <c r="AA140" s="69">
        <f>IF(R140&gt;0,INDEX($G$16:$G$95,MATCH(R140,$A$16:$A$95,0)),0)</f>
        <v>0</v>
      </c>
      <c r="AB140" s="80" t="s">
        <v>45</v>
      </c>
      <c r="AC140" s="81" t="str">
        <f>IF(F140="","",IF(F140=72,"０①",IF(F140&lt;72,"０",MID("①①②③④⑤⑥⑥",INT(F140/40),1))))</f>
        <v/>
      </c>
      <c r="AD140" s="81">
        <f>IF(H140&gt;0,INDEX($D$16:$D$95,MATCH(H140,$A$16:$A$95,0)),0)</f>
        <v>0</v>
      </c>
      <c r="AE140" s="81">
        <f>IF(J140&gt;0,INDEX($D$16:$D$95,MATCH(J140,$A$16:$A$95,0)),0)</f>
        <v>0</v>
      </c>
      <c r="AF140" s="81">
        <f>IF(L140&gt;0,INDEX($D$16:$D$95,MATCH(L140,$A$16:$A$95,0)),0)</f>
        <v>0</v>
      </c>
      <c r="AG140" s="81">
        <f>IF(N140&gt;0,INDEX($D$16:$D$95,MATCH(N140,$A$16:$A$95,0)),0)</f>
        <v>0</v>
      </c>
      <c r="AH140" s="81">
        <f>IF(P140&gt;0,INDEX($D$16:$D$95,MATCH(P140,$A$16:$A$95,0)),0)</f>
        <v>0</v>
      </c>
      <c r="AI140" s="81">
        <f>IF(R140&gt;0,INDEX($D$16:$D$95,MATCH(R140,$A$16:$A$95,0)),0)</f>
        <v>0</v>
      </c>
    </row>
    <row r="141" spans="1:41" s="69" customFormat="1" ht="18.600000000000001" customHeight="1" thickBot="1" x14ac:dyDescent="0.25">
      <c r="A141" s="134"/>
      <c r="B141" s="135"/>
      <c r="C141" s="135"/>
      <c r="D141" s="135"/>
      <c r="E141" s="135"/>
      <c r="F141" s="135"/>
      <c r="G141" s="135"/>
      <c r="H141" s="135" t="str">
        <f>IF(H140&gt;0,INDEX($B$16:$B$95,MATCH(H140,$A$16:$A$95,0)),"")</f>
        <v/>
      </c>
      <c r="I141" s="135"/>
      <c r="J141" s="135" t="str">
        <f>IF(J140&gt;0,INDEX($B$16:$B$95,MATCH(J140,$A$16:$A$95,0)),"")</f>
        <v/>
      </c>
      <c r="K141" s="135"/>
      <c r="L141" s="135" t="str">
        <f>IF(L140&gt;0,INDEX($B$16:$B$95,MATCH(L140,$A$16:$A$95,0)),"")</f>
        <v/>
      </c>
      <c r="M141" s="135"/>
      <c r="N141" s="135" t="str">
        <f>IF(N140&gt;0,INDEX($B$16:$B$95,MATCH(N140,$A$16:$A$95,0)),"")</f>
        <v/>
      </c>
      <c r="O141" s="135"/>
      <c r="P141" s="135" t="str">
        <f>IF(P140&gt;0,INDEX($B$16:$B$95,MATCH(P140,$A$16:$A$95,0)),"")</f>
        <v/>
      </c>
      <c r="Q141" s="135"/>
      <c r="R141" s="135" t="str">
        <f>IF(R140&gt;0,INDEX($B$16:$B$95,MATCH(R140,$A$16:$A$95,0)),"")</f>
        <v/>
      </c>
      <c r="S141" s="135"/>
      <c r="T141" s="81"/>
      <c r="AB141" s="80" t="s">
        <v>46</v>
      </c>
      <c r="AC141" s="81" t="str">
        <f>IF(F140="","",IF(F140&lt;200,"①","②"))</f>
        <v/>
      </c>
      <c r="AD141" s="69">
        <f>IF(AD140=0,0,IF(AD140="男",1,2))</f>
        <v>0</v>
      </c>
      <c r="AE141" s="69">
        <f t="shared" ref="AE141" si="96">IF(AE140=0,0,IF(AE140="男",1,2))</f>
        <v>0</v>
      </c>
      <c r="AF141" s="69">
        <f t="shared" ref="AF141" si="97">IF(AF140=0,0,IF(AF140="男",1,2))</f>
        <v>0</v>
      </c>
      <c r="AG141" s="69">
        <f t="shared" ref="AG141" si="98">IF(AG140=0,0,IF(AG140="男",1,2))</f>
        <v>0</v>
      </c>
      <c r="AH141" s="69">
        <f t="shared" ref="AH141" si="99">IF(AH140=0,0,IF(AH140="男",1,2))</f>
        <v>0</v>
      </c>
      <c r="AI141" s="69">
        <f t="shared" ref="AI141" si="100">IF(AI140=0,0,IF(AI140="男",1,2))</f>
        <v>0</v>
      </c>
      <c r="AK141" s="69">
        <f>IF(E140="男",1,IF(E140="女",2,IF(E140="混合",1.5,0)))</f>
        <v>0</v>
      </c>
      <c r="AM141" s="69">
        <f>AK141*4</f>
        <v>0</v>
      </c>
      <c r="AN141" s="69">
        <f>SUM(AD141:AG141)</f>
        <v>0</v>
      </c>
      <c r="AO141" s="69">
        <f>AM141-AN141</f>
        <v>0</v>
      </c>
    </row>
    <row r="142" spans="1:41" s="69" customFormat="1" ht="18.600000000000001" customHeight="1" thickBot="1" x14ac:dyDescent="0.25">
      <c r="A142" s="134">
        <v>19</v>
      </c>
      <c r="B142" s="136"/>
      <c r="C142" s="136"/>
      <c r="D142" s="136"/>
      <c r="E142" s="76"/>
      <c r="F142" s="76" t="str">
        <f>IF(Y142&gt;0,SUM(V142:Y142),"")</f>
        <v/>
      </c>
      <c r="G142" s="78" t="str">
        <f>IF(B142="4×25m混合フリーリレー",AC143,AC142)</f>
        <v/>
      </c>
      <c r="H142" s="136"/>
      <c r="I142" s="136"/>
      <c r="J142" s="136"/>
      <c r="K142" s="136"/>
      <c r="L142" s="136"/>
      <c r="M142" s="136"/>
      <c r="N142" s="136"/>
      <c r="O142" s="136"/>
      <c r="P142" s="136"/>
      <c r="Q142" s="136"/>
      <c r="R142" s="136"/>
      <c r="S142" s="137"/>
      <c r="T142" s="79">
        <f>400*(LEN(B142)&gt;5)</f>
        <v>0</v>
      </c>
      <c r="U142" s="69" t="str">
        <f>IF(AO143=0,"","性別エラー")</f>
        <v/>
      </c>
      <c r="V142" s="69">
        <f>IF(H142&gt;0,INDEX($G$16:$G$95,MATCH(H142,$A$16:$A$95,0)),0)</f>
        <v>0</v>
      </c>
      <c r="W142" s="69">
        <f>IF(J142&gt;0,INDEX($G$16:$G$95,MATCH(J142,$A$16:$A$95,0)),0)</f>
        <v>0</v>
      </c>
      <c r="X142" s="69">
        <f>IF(L142&gt;0,INDEX($G$16:$G$95,MATCH(L142,$A$16:$A$95,0)),0)</f>
        <v>0</v>
      </c>
      <c r="Y142" s="69">
        <f>IF(N142&gt;0,INDEX($G$16:$G$95,MATCH(N142,$A$16:$A$95,0)),0)</f>
        <v>0</v>
      </c>
      <c r="Z142" s="69">
        <f>IF(P142&gt;0,INDEX($G$16:$G$95,MATCH(P142,$A$16:$A$95,0)),0)</f>
        <v>0</v>
      </c>
      <c r="AA142" s="69">
        <f>IF(R142&gt;0,INDEX($G$16:$G$95,MATCH(R142,$A$16:$A$95,0)),0)</f>
        <v>0</v>
      </c>
      <c r="AB142" s="80" t="s">
        <v>45</v>
      </c>
      <c r="AC142" s="81" t="str">
        <f>IF(F142="","",IF(F142=72,"０①",IF(F142&lt;72,"０",MID("①①②③④⑤⑥⑥",INT(F142/40),1))))</f>
        <v/>
      </c>
      <c r="AD142" s="81">
        <f>IF(H142&gt;0,INDEX($D$16:$D$95,MATCH(H142,$A$16:$A$95,0)),0)</f>
        <v>0</v>
      </c>
      <c r="AE142" s="81">
        <f>IF(J142&gt;0,INDEX($D$16:$D$95,MATCH(J142,$A$16:$A$95,0)),0)</f>
        <v>0</v>
      </c>
      <c r="AF142" s="81">
        <f>IF(L142&gt;0,INDEX($D$16:$D$95,MATCH(L142,$A$16:$A$95,0)),0)</f>
        <v>0</v>
      </c>
      <c r="AG142" s="81">
        <f>IF(N142&gt;0,INDEX($D$16:$D$95,MATCH(N142,$A$16:$A$95,0)),0)</f>
        <v>0</v>
      </c>
      <c r="AH142" s="81">
        <f>IF(P142&gt;0,INDEX($D$16:$D$95,MATCH(P142,$A$16:$A$95,0)),0)</f>
        <v>0</v>
      </c>
      <c r="AI142" s="81">
        <f>IF(R142&gt;0,INDEX($D$16:$D$95,MATCH(R142,$A$16:$A$95,0)),0)</f>
        <v>0</v>
      </c>
    </row>
    <row r="143" spans="1:41" s="69" customFormat="1" ht="18.600000000000001" customHeight="1" thickBot="1" x14ac:dyDescent="0.25">
      <c r="A143" s="134"/>
      <c r="B143" s="135"/>
      <c r="C143" s="135"/>
      <c r="D143" s="135"/>
      <c r="E143" s="135"/>
      <c r="F143" s="135"/>
      <c r="G143" s="135"/>
      <c r="H143" s="135" t="str">
        <f>IF(H142&gt;0,INDEX($B$16:$B$95,MATCH(H142,$A$16:$A$95,0)),"")</f>
        <v/>
      </c>
      <c r="I143" s="135"/>
      <c r="J143" s="135" t="str">
        <f>IF(J142&gt;0,INDEX($B$16:$B$95,MATCH(J142,$A$16:$A$95,0)),"")</f>
        <v/>
      </c>
      <c r="K143" s="135"/>
      <c r="L143" s="135" t="str">
        <f>IF(L142&gt;0,INDEX($B$16:$B$95,MATCH(L142,$A$16:$A$95,0)),"")</f>
        <v/>
      </c>
      <c r="M143" s="135"/>
      <c r="N143" s="135" t="str">
        <f>IF(N142&gt;0,INDEX($B$16:$B$95,MATCH(N142,$A$16:$A$95,0)),"")</f>
        <v/>
      </c>
      <c r="O143" s="135"/>
      <c r="P143" s="135" t="str">
        <f>IF(P142&gt;0,INDEX($B$16:$B$95,MATCH(P142,$A$16:$A$95,0)),"")</f>
        <v/>
      </c>
      <c r="Q143" s="135"/>
      <c r="R143" s="135" t="str">
        <f>IF(R142&gt;0,INDEX($B$16:$B$95,MATCH(R142,$A$16:$A$95,0)),"")</f>
        <v/>
      </c>
      <c r="S143" s="135"/>
      <c r="T143" s="81"/>
      <c r="AB143" s="80" t="s">
        <v>46</v>
      </c>
      <c r="AC143" s="81" t="str">
        <f>IF(F142="","",IF(F142&lt;200,"①","②"))</f>
        <v/>
      </c>
      <c r="AD143" s="69">
        <f>IF(AD142=0,0,IF(AD142="男",1,2))</f>
        <v>0</v>
      </c>
      <c r="AE143" s="69">
        <f t="shared" ref="AE143" si="101">IF(AE142=0,0,IF(AE142="男",1,2))</f>
        <v>0</v>
      </c>
      <c r="AF143" s="69">
        <f t="shared" ref="AF143" si="102">IF(AF142=0,0,IF(AF142="男",1,2))</f>
        <v>0</v>
      </c>
      <c r="AG143" s="69">
        <f t="shared" ref="AG143" si="103">IF(AG142=0,0,IF(AG142="男",1,2))</f>
        <v>0</v>
      </c>
      <c r="AH143" s="69">
        <f t="shared" ref="AH143" si="104">IF(AH142=0,0,IF(AH142="男",1,2))</f>
        <v>0</v>
      </c>
      <c r="AI143" s="69">
        <f t="shared" ref="AI143" si="105">IF(AI142=0,0,IF(AI142="男",1,2))</f>
        <v>0</v>
      </c>
      <c r="AK143" s="69">
        <f>IF(E142="男",1,IF(E142="女",2,IF(E142="混合",1.5,0)))</f>
        <v>0</v>
      </c>
      <c r="AM143" s="69">
        <f>AK143*4</f>
        <v>0</v>
      </c>
      <c r="AN143" s="69">
        <f>SUM(AD143:AG143)</f>
        <v>0</v>
      </c>
      <c r="AO143" s="69">
        <f>AM143-AN143</f>
        <v>0</v>
      </c>
    </row>
    <row r="144" spans="1:41" s="69" customFormat="1" ht="18.600000000000001" customHeight="1" thickBot="1" x14ac:dyDescent="0.25">
      <c r="A144" s="134">
        <v>20</v>
      </c>
      <c r="B144" s="136"/>
      <c r="C144" s="136"/>
      <c r="D144" s="136"/>
      <c r="E144" s="76"/>
      <c r="F144" s="76" t="str">
        <f>IF(Y144&gt;0,SUM(V144:Y144),"")</f>
        <v/>
      </c>
      <c r="G144" s="78" t="str">
        <f>IF(B144="4×25m混合フリーリレー",AC145,AC144)</f>
        <v/>
      </c>
      <c r="H144" s="136"/>
      <c r="I144" s="136"/>
      <c r="J144" s="136"/>
      <c r="K144" s="136"/>
      <c r="L144" s="136"/>
      <c r="M144" s="136"/>
      <c r="N144" s="136"/>
      <c r="O144" s="136"/>
      <c r="P144" s="136"/>
      <c r="Q144" s="136"/>
      <c r="R144" s="136"/>
      <c r="S144" s="137"/>
      <c r="T144" s="79">
        <f>400*(LEN(B144)&gt;5)</f>
        <v>0</v>
      </c>
      <c r="U144" s="69" t="str">
        <f>IF(AO145=0,"","性別エラー")</f>
        <v/>
      </c>
      <c r="V144" s="69">
        <f>IF(H144&gt;0,INDEX($G$16:$G$95,MATCH(H144,$A$16:$A$95,0)),0)</f>
        <v>0</v>
      </c>
      <c r="W144" s="69">
        <f>IF(J144&gt;0,INDEX($G$16:$G$95,MATCH(J144,$A$16:$A$95,0)),0)</f>
        <v>0</v>
      </c>
      <c r="X144" s="69">
        <f>IF(L144&gt;0,INDEX($G$16:$G$95,MATCH(L144,$A$16:$A$95,0)),0)</f>
        <v>0</v>
      </c>
      <c r="Y144" s="69">
        <f>IF(N144&gt;0,INDEX($G$16:$G$95,MATCH(N144,$A$16:$A$95,0)),0)</f>
        <v>0</v>
      </c>
      <c r="Z144" s="69">
        <f>IF(P144&gt;0,INDEX($G$16:$G$95,MATCH(P144,$A$16:$A$95,0)),0)</f>
        <v>0</v>
      </c>
      <c r="AA144" s="69">
        <f>IF(R144&gt;0,INDEX($G$16:$G$95,MATCH(R144,$A$16:$A$95,0)),0)</f>
        <v>0</v>
      </c>
      <c r="AB144" s="80" t="s">
        <v>45</v>
      </c>
      <c r="AC144" s="81" t="str">
        <f>IF(F144="","",IF(F144=72,"０①",IF(F144&lt;72,"０",MID("①①②③④⑤⑥⑥",INT(F144/40),1))))</f>
        <v/>
      </c>
      <c r="AD144" s="81">
        <f>IF(H144&gt;0,INDEX($D$16:$D$95,MATCH(H144,$A$16:$A$95,0)),0)</f>
        <v>0</v>
      </c>
      <c r="AE144" s="81">
        <f>IF(J144&gt;0,INDEX($D$16:$D$95,MATCH(J144,$A$16:$A$95,0)),0)</f>
        <v>0</v>
      </c>
      <c r="AF144" s="81">
        <f>IF(L144&gt;0,INDEX($D$16:$D$95,MATCH(L144,$A$16:$A$95,0)),0)</f>
        <v>0</v>
      </c>
      <c r="AG144" s="81">
        <f>IF(N144&gt;0,INDEX($D$16:$D$95,MATCH(N144,$A$16:$A$95,0)),0)</f>
        <v>0</v>
      </c>
      <c r="AH144" s="81">
        <f>IF(P144&gt;0,INDEX($D$16:$D$95,MATCH(P144,$A$16:$A$95,0)),0)</f>
        <v>0</v>
      </c>
      <c r="AI144" s="81">
        <f>IF(R144&gt;0,INDEX($D$16:$D$95,MATCH(R144,$A$16:$A$95,0)),0)</f>
        <v>0</v>
      </c>
    </row>
    <row r="145" spans="1:41" s="69" customFormat="1" ht="18.600000000000001" customHeight="1" thickBot="1" x14ac:dyDescent="0.25">
      <c r="A145" s="134"/>
      <c r="B145" s="135"/>
      <c r="C145" s="135"/>
      <c r="D145" s="135"/>
      <c r="E145" s="135"/>
      <c r="F145" s="135"/>
      <c r="G145" s="135"/>
      <c r="H145" s="135" t="str">
        <f>IF(H144&gt;0,INDEX($B$16:$B$95,MATCH(H144,$A$16:$A$95,0)),"")</f>
        <v/>
      </c>
      <c r="I145" s="135"/>
      <c r="J145" s="135" t="str">
        <f>IF(J144&gt;0,INDEX($B$16:$B$95,MATCH(J144,$A$16:$A$95,0)),"")</f>
        <v/>
      </c>
      <c r="K145" s="135"/>
      <c r="L145" s="135" t="str">
        <f>IF(L144&gt;0,INDEX($B$16:$B$95,MATCH(L144,$A$16:$A$95,0)),"")</f>
        <v/>
      </c>
      <c r="M145" s="135"/>
      <c r="N145" s="135" t="str">
        <f>IF(N144&gt;0,INDEX($B$16:$B$95,MATCH(N144,$A$16:$A$95,0)),"")</f>
        <v/>
      </c>
      <c r="O145" s="135"/>
      <c r="P145" s="135" t="str">
        <f>IF(P144&gt;0,INDEX($B$16:$B$95,MATCH(P144,$A$16:$A$95,0)),"")</f>
        <v/>
      </c>
      <c r="Q145" s="135"/>
      <c r="R145" s="135" t="str">
        <f>IF(R144&gt;0,INDEX($B$16:$B$95,MATCH(R144,$A$16:$A$95,0)),"")</f>
        <v/>
      </c>
      <c r="S145" s="135"/>
      <c r="T145" s="81"/>
      <c r="AB145" s="80" t="s">
        <v>46</v>
      </c>
      <c r="AC145" s="81" t="str">
        <f>IF(F144="","",IF(F144&lt;200,"①","②"))</f>
        <v/>
      </c>
      <c r="AD145" s="69">
        <f>IF(AD144=0,0,IF(AD144="男",1,2))</f>
        <v>0</v>
      </c>
      <c r="AE145" s="69">
        <f t="shared" ref="AE145" si="106">IF(AE144=0,0,IF(AE144="男",1,2))</f>
        <v>0</v>
      </c>
      <c r="AF145" s="69">
        <f t="shared" ref="AF145" si="107">IF(AF144=0,0,IF(AF144="男",1,2))</f>
        <v>0</v>
      </c>
      <c r="AG145" s="69">
        <f t="shared" ref="AG145" si="108">IF(AG144=0,0,IF(AG144="男",1,2))</f>
        <v>0</v>
      </c>
      <c r="AH145" s="69">
        <f t="shared" ref="AH145" si="109">IF(AH144=0,0,IF(AH144="男",1,2))</f>
        <v>0</v>
      </c>
      <c r="AI145" s="69">
        <f t="shared" ref="AI145" si="110">IF(AI144=0,0,IF(AI144="男",1,2))</f>
        <v>0</v>
      </c>
      <c r="AK145" s="69">
        <f>IF(E144="男",1,IF(E144="女",2,IF(E144="混合",1.5,0)))</f>
        <v>0</v>
      </c>
      <c r="AM145" s="69">
        <f>AK145*4</f>
        <v>0</v>
      </c>
      <c r="AN145" s="69">
        <f>SUM(AD145:AG145)</f>
        <v>0</v>
      </c>
      <c r="AO145" s="69">
        <f>AM145-AN145</f>
        <v>0</v>
      </c>
    </row>
    <row r="146" spans="1:41" s="69" customFormat="1" ht="18.600000000000001" customHeight="1" thickBot="1" x14ac:dyDescent="0.25">
      <c r="A146" s="134">
        <v>21</v>
      </c>
      <c r="B146" s="136"/>
      <c r="C146" s="136"/>
      <c r="D146" s="136"/>
      <c r="E146" s="76"/>
      <c r="F146" s="76" t="str">
        <f>IF(Y146&gt;0,SUM(V146:Y146),"")</f>
        <v/>
      </c>
      <c r="G146" s="78" t="str">
        <f>IF(B146="4×25m混合フリーリレー",AC147,AC146)</f>
        <v/>
      </c>
      <c r="H146" s="136"/>
      <c r="I146" s="136"/>
      <c r="J146" s="136"/>
      <c r="K146" s="136"/>
      <c r="L146" s="136"/>
      <c r="M146" s="136"/>
      <c r="N146" s="136"/>
      <c r="O146" s="136"/>
      <c r="P146" s="136"/>
      <c r="Q146" s="136"/>
      <c r="R146" s="136"/>
      <c r="S146" s="137"/>
      <c r="T146" s="79">
        <f>400*(LEN(B146)&gt;5)</f>
        <v>0</v>
      </c>
      <c r="U146" s="69" t="str">
        <f>IF(AO147=0,"","性別エラー")</f>
        <v/>
      </c>
      <c r="V146" s="69">
        <f>IF(H146&gt;0,INDEX($G$16:$G$95,MATCH(H146,$A$16:$A$95,0)),0)</f>
        <v>0</v>
      </c>
      <c r="W146" s="69">
        <f>IF(J146&gt;0,INDEX($G$16:$G$95,MATCH(J146,$A$16:$A$95,0)),0)</f>
        <v>0</v>
      </c>
      <c r="X146" s="69">
        <f>IF(L146&gt;0,INDEX($G$16:$G$95,MATCH(L146,$A$16:$A$95,0)),0)</f>
        <v>0</v>
      </c>
      <c r="Y146" s="69">
        <f>IF(N146&gt;0,INDEX($G$16:$G$95,MATCH(N146,$A$16:$A$95,0)),0)</f>
        <v>0</v>
      </c>
      <c r="Z146" s="69">
        <f>IF(P146&gt;0,INDEX($G$16:$G$95,MATCH(P146,$A$16:$A$95,0)),0)</f>
        <v>0</v>
      </c>
      <c r="AA146" s="69">
        <f>IF(R146&gt;0,INDEX($G$16:$G$95,MATCH(R146,$A$16:$A$95,0)),0)</f>
        <v>0</v>
      </c>
      <c r="AB146" s="80" t="s">
        <v>45</v>
      </c>
      <c r="AC146" s="81" t="str">
        <f>IF(F146="","",IF(F146=72,"０①",IF(F146&lt;72,"０",MID("①①②③④⑤⑥⑥",INT(F146/40),1))))</f>
        <v/>
      </c>
      <c r="AD146" s="81">
        <f>IF(H146&gt;0,INDEX($D$16:$D$95,MATCH(H146,$A$16:$A$95,0)),0)</f>
        <v>0</v>
      </c>
      <c r="AE146" s="81">
        <f>IF(J146&gt;0,INDEX($D$16:$D$95,MATCH(J146,$A$16:$A$95,0)),0)</f>
        <v>0</v>
      </c>
      <c r="AF146" s="81">
        <f>IF(L146&gt;0,INDEX($D$16:$D$95,MATCH(L146,$A$16:$A$95,0)),0)</f>
        <v>0</v>
      </c>
      <c r="AG146" s="81">
        <f>IF(N146&gt;0,INDEX($D$16:$D$95,MATCH(N146,$A$16:$A$95,0)),0)</f>
        <v>0</v>
      </c>
      <c r="AH146" s="81">
        <f>IF(P146&gt;0,INDEX($D$16:$D$95,MATCH(P146,$A$16:$A$95,0)),0)</f>
        <v>0</v>
      </c>
      <c r="AI146" s="81">
        <f>IF(R146&gt;0,INDEX($D$16:$D$95,MATCH(R146,$A$16:$A$95,0)),0)</f>
        <v>0</v>
      </c>
    </row>
    <row r="147" spans="1:41" s="69" customFormat="1" ht="18.600000000000001" customHeight="1" thickBot="1" x14ac:dyDescent="0.25">
      <c r="A147" s="134"/>
      <c r="B147" s="135"/>
      <c r="C147" s="135"/>
      <c r="D147" s="135"/>
      <c r="E147" s="135"/>
      <c r="F147" s="135"/>
      <c r="G147" s="135"/>
      <c r="H147" s="135" t="str">
        <f>IF(H146&gt;0,INDEX($B$16:$B$95,MATCH(H146,$A$16:$A$95,0)),"")</f>
        <v/>
      </c>
      <c r="I147" s="135"/>
      <c r="J147" s="135" t="str">
        <f>IF(J146&gt;0,INDEX($B$16:$B$95,MATCH(J146,$A$16:$A$95,0)),"")</f>
        <v/>
      </c>
      <c r="K147" s="135"/>
      <c r="L147" s="135" t="str">
        <f>IF(L146&gt;0,INDEX($B$16:$B$95,MATCH(L146,$A$16:$A$95,0)),"")</f>
        <v/>
      </c>
      <c r="M147" s="135"/>
      <c r="N147" s="135" t="str">
        <f>IF(N146&gt;0,INDEX($B$16:$B$95,MATCH(N146,$A$16:$A$95,0)),"")</f>
        <v/>
      </c>
      <c r="O147" s="135"/>
      <c r="P147" s="135" t="str">
        <f>IF(P146&gt;0,INDEX($B$16:$B$95,MATCH(P146,$A$16:$A$95,0)),"")</f>
        <v/>
      </c>
      <c r="Q147" s="135"/>
      <c r="R147" s="135" t="str">
        <f>IF(R146&gt;0,INDEX($B$16:$B$95,MATCH(R146,$A$16:$A$95,0)),"")</f>
        <v/>
      </c>
      <c r="S147" s="135"/>
      <c r="T147" s="81"/>
      <c r="AB147" s="80" t="s">
        <v>46</v>
      </c>
      <c r="AC147" s="81" t="str">
        <f>IF(F146="","",IF(F146&lt;200,"①","②"))</f>
        <v/>
      </c>
      <c r="AD147" s="69">
        <f>IF(AD146=0,0,IF(AD146="男",1,2))</f>
        <v>0</v>
      </c>
      <c r="AE147" s="69">
        <f t="shared" ref="AE147" si="111">IF(AE146=0,0,IF(AE146="男",1,2))</f>
        <v>0</v>
      </c>
      <c r="AF147" s="69">
        <f t="shared" ref="AF147" si="112">IF(AF146=0,0,IF(AF146="男",1,2))</f>
        <v>0</v>
      </c>
      <c r="AG147" s="69">
        <f t="shared" ref="AG147" si="113">IF(AG146=0,0,IF(AG146="男",1,2))</f>
        <v>0</v>
      </c>
      <c r="AH147" s="69">
        <f t="shared" ref="AH147" si="114">IF(AH146=0,0,IF(AH146="男",1,2))</f>
        <v>0</v>
      </c>
      <c r="AI147" s="69">
        <f t="shared" ref="AI147" si="115">IF(AI146=0,0,IF(AI146="男",1,2))</f>
        <v>0</v>
      </c>
      <c r="AK147" s="69">
        <f>IF(E146="男",1,IF(E146="女",2,IF(E146="混合",1.5,0)))</f>
        <v>0</v>
      </c>
      <c r="AM147" s="69">
        <f>AK147*4</f>
        <v>0</v>
      </c>
      <c r="AN147" s="69">
        <f>SUM(AD147:AG147)</f>
        <v>0</v>
      </c>
      <c r="AO147" s="69">
        <f>AM147-AN147</f>
        <v>0</v>
      </c>
    </row>
    <row r="148" spans="1:41" s="69" customFormat="1" ht="18.600000000000001" customHeight="1" thickBot="1" x14ac:dyDescent="0.25">
      <c r="A148" s="134">
        <v>22</v>
      </c>
      <c r="B148" s="136"/>
      <c r="C148" s="136"/>
      <c r="D148" s="136"/>
      <c r="E148" s="76"/>
      <c r="F148" s="76" t="str">
        <f>IF(Y148&gt;0,SUM(V148:Y148),"")</f>
        <v/>
      </c>
      <c r="G148" s="78" t="str">
        <f>IF(B148="4×25m混合フリーリレー",AC149,AC148)</f>
        <v/>
      </c>
      <c r="H148" s="136"/>
      <c r="I148" s="136"/>
      <c r="J148" s="136"/>
      <c r="K148" s="136"/>
      <c r="L148" s="136"/>
      <c r="M148" s="136"/>
      <c r="N148" s="136"/>
      <c r="O148" s="136"/>
      <c r="P148" s="136"/>
      <c r="Q148" s="136"/>
      <c r="R148" s="136"/>
      <c r="S148" s="137"/>
      <c r="T148" s="79">
        <f>400*(LEN(B148)&gt;5)</f>
        <v>0</v>
      </c>
      <c r="U148" s="69" t="str">
        <f>IF(AO149=0,"","性別エラー")</f>
        <v/>
      </c>
      <c r="V148" s="69">
        <f>IF(H148&gt;0,INDEX($G$16:$G$95,MATCH(H148,$A$16:$A$95,0)),0)</f>
        <v>0</v>
      </c>
      <c r="W148" s="69">
        <f>IF(J148&gt;0,INDEX($G$16:$G$95,MATCH(J148,$A$16:$A$95,0)),0)</f>
        <v>0</v>
      </c>
      <c r="X148" s="69">
        <f>IF(L148&gt;0,INDEX($G$16:$G$95,MATCH(L148,$A$16:$A$95,0)),0)</f>
        <v>0</v>
      </c>
      <c r="Y148" s="69">
        <f>IF(N148&gt;0,INDEX($G$16:$G$95,MATCH(N148,$A$16:$A$95,0)),0)</f>
        <v>0</v>
      </c>
      <c r="Z148" s="69">
        <f>IF(P148&gt;0,INDEX($G$16:$G$95,MATCH(P148,$A$16:$A$95,0)),0)</f>
        <v>0</v>
      </c>
      <c r="AA148" s="69">
        <f>IF(R148&gt;0,INDEX($G$16:$G$95,MATCH(R148,$A$16:$A$95,0)),0)</f>
        <v>0</v>
      </c>
      <c r="AB148" s="80" t="s">
        <v>45</v>
      </c>
      <c r="AC148" s="81" t="str">
        <f>IF(F148="","",IF(F148=72,"０①",IF(F148&lt;72,"０",MID("①①②③④⑤⑥⑥",INT(F148/40),1))))</f>
        <v/>
      </c>
      <c r="AD148" s="81">
        <f>IF(H148&gt;0,INDEX($D$16:$D$95,MATCH(H148,$A$16:$A$95,0)),0)</f>
        <v>0</v>
      </c>
      <c r="AE148" s="81">
        <f>IF(J148&gt;0,INDEX($D$16:$D$95,MATCH(J148,$A$16:$A$95,0)),0)</f>
        <v>0</v>
      </c>
      <c r="AF148" s="81">
        <f>IF(L148&gt;0,INDEX($D$16:$D$95,MATCH(L148,$A$16:$A$95,0)),0)</f>
        <v>0</v>
      </c>
      <c r="AG148" s="81">
        <f>IF(N148&gt;0,INDEX($D$16:$D$95,MATCH(N148,$A$16:$A$95,0)),0)</f>
        <v>0</v>
      </c>
      <c r="AH148" s="81">
        <f>IF(P148&gt;0,INDEX($D$16:$D$95,MATCH(P148,$A$16:$A$95,0)),0)</f>
        <v>0</v>
      </c>
      <c r="AI148" s="81">
        <f>IF(R148&gt;0,INDEX($D$16:$D$95,MATCH(R148,$A$16:$A$95,0)),0)</f>
        <v>0</v>
      </c>
    </row>
    <row r="149" spans="1:41" s="69" customFormat="1" ht="18.600000000000001" customHeight="1" thickBot="1" x14ac:dyDescent="0.25">
      <c r="A149" s="134"/>
      <c r="B149" s="135"/>
      <c r="C149" s="135"/>
      <c r="D149" s="135"/>
      <c r="E149" s="135"/>
      <c r="F149" s="135"/>
      <c r="G149" s="135"/>
      <c r="H149" s="135" t="str">
        <f>IF(H148&gt;0,INDEX($B$16:$B$95,MATCH(H148,$A$16:$A$95,0)),"")</f>
        <v/>
      </c>
      <c r="I149" s="135"/>
      <c r="J149" s="135" t="str">
        <f>IF(J148&gt;0,INDEX($B$16:$B$95,MATCH(J148,$A$16:$A$95,0)),"")</f>
        <v/>
      </c>
      <c r="K149" s="135"/>
      <c r="L149" s="135" t="str">
        <f>IF(L148&gt;0,INDEX($B$16:$B$95,MATCH(L148,$A$16:$A$95,0)),"")</f>
        <v/>
      </c>
      <c r="M149" s="135"/>
      <c r="N149" s="135" t="str">
        <f>IF(N148&gt;0,INDEX($B$16:$B$95,MATCH(N148,$A$16:$A$95,0)),"")</f>
        <v/>
      </c>
      <c r="O149" s="135"/>
      <c r="P149" s="135" t="str">
        <f>IF(P148&gt;0,INDEX($B$16:$B$95,MATCH(P148,$A$16:$A$95,0)),"")</f>
        <v/>
      </c>
      <c r="Q149" s="135"/>
      <c r="R149" s="135" t="str">
        <f>IF(R148&gt;0,INDEX($B$16:$B$95,MATCH(R148,$A$16:$A$95,0)),"")</f>
        <v/>
      </c>
      <c r="S149" s="135"/>
      <c r="T149" s="81"/>
      <c r="AB149" s="80" t="s">
        <v>46</v>
      </c>
      <c r="AC149" s="81" t="str">
        <f>IF(F148="","",IF(F148&lt;200,"①","②"))</f>
        <v/>
      </c>
      <c r="AD149" s="69">
        <f>IF(AD148=0,0,IF(AD148="男",1,2))</f>
        <v>0</v>
      </c>
      <c r="AE149" s="69">
        <f t="shared" ref="AE149" si="116">IF(AE148=0,0,IF(AE148="男",1,2))</f>
        <v>0</v>
      </c>
      <c r="AF149" s="69">
        <f t="shared" ref="AF149" si="117">IF(AF148=0,0,IF(AF148="男",1,2))</f>
        <v>0</v>
      </c>
      <c r="AG149" s="69">
        <f t="shared" ref="AG149" si="118">IF(AG148=0,0,IF(AG148="男",1,2))</f>
        <v>0</v>
      </c>
      <c r="AH149" s="69">
        <f t="shared" ref="AH149" si="119">IF(AH148=0,0,IF(AH148="男",1,2))</f>
        <v>0</v>
      </c>
      <c r="AI149" s="69">
        <f t="shared" ref="AI149" si="120">IF(AI148=0,0,IF(AI148="男",1,2))</f>
        <v>0</v>
      </c>
      <c r="AK149" s="69">
        <f>IF(E148="男",1,IF(E148="女",2,IF(E148="混合",1.5,0)))</f>
        <v>0</v>
      </c>
      <c r="AM149" s="69">
        <f>AK149*4</f>
        <v>0</v>
      </c>
      <c r="AN149" s="69">
        <f>SUM(AD149:AG149)</f>
        <v>0</v>
      </c>
      <c r="AO149" s="69">
        <f>AM149-AN149</f>
        <v>0</v>
      </c>
    </row>
    <row r="150" spans="1:41" s="69" customFormat="1" ht="18.600000000000001" customHeight="1" thickBot="1" x14ac:dyDescent="0.25">
      <c r="A150" s="134">
        <v>23</v>
      </c>
      <c r="B150" s="136"/>
      <c r="C150" s="136"/>
      <c r="D150" s="136"/>
      <c r="E150" s="76"/>
      <c r="F150" s="76" t="str">
        <f>IF(Y150&gt;0,SUM(V150:Y150),"")</f>
        <v/>
      </c>
      <c r="G150" s="78" t="str">
        <f>IF(B150="4×25m混合フリーリレー",AC151,AC150)</f>
        <v/>
      </c>
      <c r="H150" s="136"/>
      <c r="I150" s="136"/>
      <c r="J150" s="136"/>
      <c r="K150" s="136"/>
      <c r="L150" s="136"/>
      <c r="M150" s="136"/>
      <c r="N150" s="136"/>
      <c r="O150" s="136"/>
      <c r="P150" s="136"/>
      <c r="Q150" s="136"/>
      <c r="R150" s="136"/>
      <c r="S150" s="137"/>
      <c r="T150" s="79">
        <f>400*(LEN(B150)&gt;5)</f>
        <v>0</v>
      </c>
      <c r="U150" s="69" t="str">
        <f>IF(AO151=0,"","性別エラー")</f>
        <v/>
      </c>
      <c r="V150" s="69">
        <f>IF(H150&gt;0,INDEX($G$16:$G$95,MATCH(H150,$A$16:$A$95,0)),0)</f>
        <v>0</v>
      </c>
      <c r="W150" s="69">
        <f>IF(J150&gt;0,INDEX($G$16:$G$95,MATCH(J150,$A$16:$A$95,0)),0)</f>
        <v>0</v>
      </c>
      <c r="X150" s="69">
        <f>IF(L150&gt;0,INDEX($G$16:$G$95,MATCH(L150,$A$16:$A$95,0)),0)</f>
        <v>0</v>
      </c>
      <c r="Y150" s="69">
        <f>IF(N150&gt;0,INDEX($G$16:$G$95,MATCH(N150,$A$16:$A$95,0)),0)</f>
        <v>0</v>
      </c>
      <c r="Z150" s="69">
        <f>IF(P150&gt;0,INDEX($G$16:$G$95,MATCH(P150,$A$16:$A$95,0)),0)</f>
        <v>0</v>
      </c>
      <c r="AA150" s="69">
        <f>IF(R150&gt;0,INDEX($G$16:$G$95,MATCH(R150,$A$16:$A$95,0)),0)</f>
        <v>0</v>
      </c>
      <c r="AB150" s="80" t="s">
        <v>45</v>
      </c>
      <c r="AC150" s="81" t="str">
        <f>IF(F150="","",IF(F150=72,"０①",IF(F150&lt;72,"０",MID("①①②③④⑤⑥⑥",INT(F150/40),1))))</f>
        <v/>
      </c>
      <c r="AD150" s="81">
        <f>IF(H150&gt;0,INDEX($D$16:$D$95,MATCH(H150,$A$16:$A$95,0)),0)</f>
        <v>0</v>
      </c>
      <c r="AE150" s="81">
        <f>IF(J150&gt;0,INDEX($D$16:$D$95,MATCH(J150,$A$16:$A$95,0)),0)</f>
        <v>0</v>
      </c>
      <c r="AF150" s="81">
        <f>IF(L150&gt;0,INDEX($D$16:$D$95,MATCH(L150,$A$16:$A$95,0)),0)</f>
        <v>0</v>
      </c>
      <c r="AG150" s="81">
        <f>IF(N150&gt;0,INDEX($D$16:$D$95,MATCH(N150,$A$16:$A$95,0)),0)</f>
        <v>0</v>
      </c>
      <c r="AH150" s="81">
        <f>IF(P150&gt;0,INDEX($D$16:$D$95,MATCH(P150,$A$16:$A$95,0)),0)</f>
        <v>0</v>
      </c>
      <c r="AI150" s="81">
        <f>IF(R150&gt;0,INDEX($D$16:$D$95,MATCH(R150,$A$16:$A$95,0)),0)</f>
        <v>0</v>
      </c>
    </row>
    <row r="151" spans="1:41" s="69" customFormat="1" ht="18.600000000000001" customHeight="1" thickBot="1" x14ac:dyDescent="0.25">
      <c r="A151" s="134"/>
      <c r="B151" s="135"/>
      <c r="C151" s="135"/>
      <c r="D151" s="135"/>
      <c r="E151" s="135"/>
      <c r="F151" s="135"/>
      <c r="G151" s="135"/>
      <c r="H151" s="135" t="str">
        <f>IF(H150&gt;0,INDEX($B$16:$B$95,MATCH(H150,$A$16:$A$95,0)),"")</f>
        <v/>
      </c>
      <c r="I151" s="135"/>
      <c r="J151" s="135" t="str">
        <f>IF(J150&gt;0,INDEX($B$16:$B$95,MATCH(J150,$A$16:$A$95,0)),"")</f>
        <v/>
      </c>
      <c r="K151" s="135"/>
      <c r="L151" s="135" t="str">
        <f>IF(L150&gt;0,INDEX($B$16:$B$95,MATCH(L150,$A$16:$A$95,0)),"")</f>
        <v/>
      </c>
      <c r="M151" s="135"/>
      <c r="N151" s="135" t="str">
        <f>IF(N150&gt;0,INDEX($B$16:$B$95,MATCH(N150,$A$16:$A$95,0)),"")</f>
        <v/>
      </c>
      <c r="O151" s="135"/>
      <c r="P151" s="135" t="str">
        <f>IF(P150&gt;0,INDEX($B$16:$B$95,MATCH(P150,$A$16:$A$95,0)),"")</f>
        <v/>
      </c>
      <c r="Q151" s="135"/>
      <c r="R151" s="135" t="str">
        <f>IF(R150&gt;0,INDEX($B$16:$B$95,MATCH(R150,$A$16:$A$95,0)),"")</f>
        <v/>
      </c>
      <c r="S151" s="135"/>
      <c r="T151" s="81"/>
      <c r="AB151" s="80" t="s">
        <v>46</v>
      </c>
      <c r="AC151" s="81" t="str">
        <f>IF(F150="","",IF(F150&lt;200,"①","②"))</f>
        <v/>
      </c>
      <c r="AD151" s="69">
        <f>IF(AD150=0,0,IF(AD150="男",1,2))</f>
        <v>0</v>
      </c>
      <c r="AE151" s="69">
        <f t="shared" ref="AE151" si="121">IF(AE150=0,0,IF(AE150="男",1,2))</f>
        <v>0</v>
      </c>
      <c r="AF151" s="69">
        <f t="shared" ref="AF151" si="122">IF(AF150=0,0,IF(AF150="男",1,2))</f>
        <v>0</v>
      </c>
      <c r="AG151" s="69">
        <f t="shared" ref="AG151" si="123">IF(AG150=0,0,IF(AG150="男",1,2))</f>
        <v>0</v>
      </c>
      <c r="AH151" s="69">
        <f t="shared" ref="AH151" si="124">IF(AH150=0,0,IF(AH150="男",1,2))</f>
        <v>0</v>
      </c>
      <c r="AI151" s="69">
        <f t="shared" ref="AI151" si="125">IF(AI150=0,0,IF(AI150="男",1,2))</f>
        <v>0</v>
      </c>
      <c r="AK151" s="69">
        <f>IF(E150="男",1,IF(E150="女",2,IF(E150="混合",1.5,0)))</f>
        <v>0</v>
      </c>
      <c r="AM151" s="69">
        <f>AK151*4</f>
        <v>0</v>
      </c>
      <c r="AN151" s="69">
        <f>SUM(AD151:AG151)</f>
        <v>0</v>
      </c>
      <c r="AO151" s="69">
        <f>AM151-AN151</f>
        <v>0</v>
      </c>
    </row>
    <row r="152" spans="1:41" s="69" customFormat="1" ht="18.600000000000001" customHeight="1" thickBot="1" x14ac:dyDescent="0.25">
      <c r="A152" s="134">
        <v>24</v>
      </c>
      <c r="B152" s="136"/>
      <c r="C152" s="136"/>
      <c r="D152" s="136"/>
      <c r="E152" s="76"/>
      <c r="F152" s="76" t="str">
        <f>IF(Y152&gt;0,SUM(V152:Y152),"")</f>
        <v/>
      </c>
      <c r="G152" s="78" t="str">
        <f>IF(B152="4×25m混合フリーリレー",AC153,AC152)</f>
        <v/>
      </c>
      <c r="H152" s="136"/>
      <c r="I152" s="136"/>
      <c r="J152" s="136"/>
      <c r="K152" s="136"/>
      <c r="L152" s="136"/>
      <c r="M152" s="136"/>
      <c r="N152" s="136"/>
      <c r="O152" s="136"/>
      <c r="P152" s="136"/>
      <c r="Q152" s="136"/>
      <c r="R152" s="136"/>
      <c r="S152" s="137"/>
      <c r="T152" s="79">
        <f>400*(LEN(B152)&gt;5)</f>
        <v>0</v>
      </c>
      <c r="U152" s="69" t="str">
        <f>IF(AO153=0,"","性別エラー")</f>
        <v/>
      </c>
      <c r="V152" s="69">
        <f>IF(H152&gt;0,INDEX($G$16:$G$95,MATCH(H152,$A$16:$A$95,0)),0)</f>
        <v>0</v>
      </c>
      <c r="W152" s="69">
        <f>IF(J152&gt;0,INDEX($G$16:$G$95,MATCH(J152,$A$16:$A$95,0)),0)</f>
        <v>0</v>
      </c>
      <c r="X152" s="69">
        <f>IF(L152&gt;0,INDEX($G$16:$G$95,MATCH(L152,$A$16:$A$95,0)),0)</f>
        <v>0</v>
      </c>
      <c r="Y152" s="69">
        <f>IF(N152&gt;0,INDEX($G$16:$G$95,MATCH(N152,$A$16:$A$95,0)),0)</f>
        <v>0</v>
      </c>
      <c r="Z152" s="69">
        <f>IF(P152&gt;0,INDEX($G$16:$G$95,MATCH(P152,$A$16:$A$95,0)),0)</f>
        <v>0</v>
      </c>
      <c r="AA152" s="69">
        <f>IF(R152&gt;0,INDEX($G$16:$G$95,MATCH(R152,$A$16:$A$95,0)),0)</f>
        <v>0</v>
      </c>
      <c r="AB152" s="80" t="s">
        <v>45</v>
      </c>
      <c r="AC152" s="81" t="str">
        <f>IF(F152="","",IF(F152=72,"０①",IF(F152&lt;72,"０",MID("①①②③④⑤⑥⑥",INT(F152/40),1))))</f>
        <v/>
      </c>
      <c r="AD152" s="81">
        <f>IF(H152&gt;0,INDEX($D$16:$D$95,MATCH(H152,$A$16:$A$95,0)),0)</f>
        <v>0</v>
      </c>
      <c r="AE152" s="81">
        <f>IF(J152&gt;0,INDEX($D$16:$D$95,MATCH(J152,$A$16:$A$95,0)),0)</f>
        <v>0</v>
      </c>
      <c r="AF152" s="81">
        <f>IF(L152&gt;0,INDEX($D$16:$D$95,MATCH(L152,$A$16:$A$95,0)),0)</f>
        <v>0</v>
      </c>
      <c r="AG152" s="81">
        <f>IF(N152&gt;0,INDEX($D$16:$D$95,MATCH(N152,$A$16:$A$95,0)),0)</f>
        <v>0</v>
      </c>
      <c r="AH152" s="81">
        <f>IF(P152&gt;0,INDEX($D$16:$D$95,MATCH(P152,$A$16:$A$95,0)),0)</f>
        <v>0</v>
      </c>
      <c r="AI152" s="81">
        <f>IF(R152&gt;0,INDEX($D$16:$D$95,MATCH(R152,$A$16:$A$95,0)),0)</f>
        <v>0</v>
      </c>
    </row>
    <row r="153" spans="1:41" s="69" customFormat="1" ht="18.600000000000001" customHeight="1" thickBot="1" x14ac:dyDescent="0.25">
      <c r="A153" s="134"/>
      <c r="B153" s="135"/>
      <c r="C153" s="135"/>
      <c r="D153" s="135"/>
      <c r="E153" s="135"/>
      <c r="F153" s="135"/>
      <c r="G153" s="135"/>
      <c r="H153" s="135" t="str">
        <f>IF(H152&gt;0,INDEX($B$16:$B$95,MATCH(H152,$A$16:$A$95,0)),"")</f>
        <v/>
      </c>
      <c r="I153" s="135"/>
      <c r="J153" s="135" t="str">
        <f>IF(J152&gt;0,INDEX($B$16:$B$95,MATCH(J152,$A$16:$A$95,0)),"")</f>
        <v/>
      </c>
      <c r="K153" s="135"/>
      <c r="L153" s="135" t="str">
        <f>IF(L152&gt;0,INDEX($B$16:$B$95,MATCH(L152,$A$16:$A$95,0)),"")</f>
        <v/>
      </c>
      <c r="M153" s="135"/>
      <c r="N153" s="135" t="str">
        <f>IF(N152&gt;0,INDEX($B$16:$B$95,MATCH(N152,$A$16:$A$95,0)),"")</f>
        <v/>
      </c>
      <c r="O153" s="135"/>
      <c r="P153" s="135" t="str">
        <f>IF(P152&gt;0,INDEX($B$16:$B$95,MATCH(P152,$A$16:$A$95,0)),"")</f>
        <v/>
      </c>
      <c r="Q153" s="135"/>
      <c r="R153" s="135" t="str">
        <f>IF(R152&gt;0,INDEX($B$16:$B$95,MATCH(R152,$A$16:$A$95,0)),"")</f>
        <v/>
      </c>
      <c r="S153" s="135"/>
      <c r="T153" s="81"/>
      <c r="AB153" s="80" t="s">
        <v>46</v>
      </c>
      <c r="AC153" s="81" t="str">
        <f>IF(F152="","",IF(F152&lt;200,"①","②"))</f>
        <v/>
      </c>
      <c r="AD153" s="69">
        <f>IF(AD152=0,0,IF(AD152="男",1,2))</f>
        <v>0</v>
      </c>
      <c r="AE153" s="69">
        <f t="shared" ref="AE153" si="126">IF(AE152=0,0,IF(AE152="男",1,2))</f>
        <v>0</v>
      </c>
      <c r="AF153" s="69">
        <f t="shared" ref="AF153" si="127">IF(AF152=0,0,IF(AF152="男",1,2))</f>
        <v>0</v>
      </c>
      <c r="AG153" s="69">
        <f t="shared" ref="AG153" si="128">IF(AG152=0,0,IF(AG152="男",1,2))</f>
        <v>0</v>
      </c>
      <c r="AH153" s="69">
        <f t="shared" ref="AH153" si="129">IF(AH152=0,0,IF(AH152="男",1,2))</f>
        <v>0</v>
      </c>
      <c r="AI153" s="69">
        <f t="shared" ref="AI153" si="130">IF(AI152=0,0,IF(AI152="男",1,2))</f>
        <v>0</v>
      </c>
      <c r="AK153" s="69">
        <f>IF(E152="男",1,IF(E152="女",2,IF(E152="混合",1.5,0)))</f>
        <v>0</v>
      </c>
      <c r="AM153" s="69">
        <f>AK153*4</f>
        <v>0</v>
      </c>
      <c r="AN153" s="69">
        <f>SUM(AD153:AG153)</f>
        <v>0</v>
      </c>
      <c r="AO153" s="69">
        <f>AM153-AN153</f>
        <v>0</v>
      </c>
    </row>
    <row r="154" spans="1:41" s="69" customFormat="1" ht="18.600000000000001" customHeight="1" thickBot="1" x14ac:dyDescent="0.25">
      <c r="A154" s="134">
        <v>25</v>
      </c>
      <c r="B154" s="136"/>
      <c r="C154" s="136"/>
      <c r="D154" s="136"/>
      <c r="E154" s="76"/>
      <c r="F154" s="76" t="str">
        <f>IF(Y154&gt;0,SUM(V154:Y154),"")</f>
        <v/>
      </c>
      <c r="G154" s="78" t="str">
        <f>IF(B154="4×25m混合フリーリレー",AC155,AC154)</f>
        <v/>
      </c>
      <c r="H154" s="136"/>
      <c r="I154" s="136"/>
      <c r="J154" s="136"/>
      <c r="K154" s="136"/>
      <c r="L154" s="136"/>
      <c r="M154" s="136"/>
      <c r="N154" s="136"/>
      <c r="O154" s="136"/>
      <c r="P154" s="136"/>
      <c r="Q154" s="136"/>
      <c r="R154" s="136"/>
      <c r="S154" s="137"/>
      <c r="T154" s="79">
        <f>400*(LEN(B154)&gt;5)</f>
        <v>0</v>
      </c>
      <c r="U154" s="69" t="str">
        <f>IF(AO155=0,"","性別エラー")</f>
        <v/>
      </c>
      <c r="V154" s="69">
        <f>IF(H154&gt;0,INDEX($G$16:$G$95,MATCH(H154,$A$16:$A$95,0)),0)</f>
        <v>0</v>
      </c>
      <c r="W154" s="69">
        <f>IF(J154&gt;0,INDEX($G$16:$G$95,MATCH(J154,$A$16:$A$95,0)),0)</f>
        <v>0</v>
      </c>
      <c r="X154" s="69">
        <f>IF(L154&gt;0,INDEX($G$16:$G$95,MATCH(L154,$A$16:$A$95,0)),0)</f>
        <v>0</v>
      </c>
      <c r="Y154" s="69">
        <f>IF(N154&gt;0,INDEX($G$16:$G$95,MATCH(N154,$A$16:$A$95,0)),0)</f>
        <v>0</v>
      </c>
      <c r="Z154" s="69">
        <f>IF(P154&gt;0,INDEX($G$16:$G$95,MATCH(P154,$A$16:$A$95,0)),0)</f>
        <v>0</v>
      </c>
      <c r="AA154" s="69">
        <f>IF(R154&gt;0,INDEX($G$16:$G$95,MATCH(R154,$A$16:$A$95,0)),0)</f>
        <v>0</v>
      </c>
      <c r="AB154" s="80" t="s">
        <v>45</v>
      </c>
      <c r="AC154" s="81" t="str">
        <f>IF(F154="","",IF(F154=72,"０①",IF(F154&lt;72,"０",MID("①①②③④⑤⑥⑥",INT(F154/40),1))))</f>
        <v/>
      </c>
      <c r="AD154" s="81">
        <f>IF(H154&gt;0,INDEX($D$16:$D$95,MATCH(H154,$A$16:$A$95,0)),0)</f>
        <v>0</v>
      </c>
      <c r="AE154" s="81">
        <f>IF(J154&gt;0,INDEX($D$16:$D$95,MATCH(J154,$A$16:$A$95,0)),0)</f>
        <v>0</v>
      </c>
      <c r="AF154" s="81">
        <f>IF(L154&gt;0,INDEX($D$16:$D$95,MATCH(L154,$A$16:$A$95,0)),0)</f>
        <v>0</v>
      </c>
      <c r="AG154" s="81">
        <f>IF(N154&gt;0,INDEX($D$16:$D$95,MATCH(N154,$A$16:$A$95,0)),0)</f>
        <v>0</v>
      </c>
      <c r="AH154" s="81">
        <f>IF(P154&gt;0,INDEX($D$16:$D$95,MATCH(P154,$A$16:$A$95,0)),0)</f>
        <v>0</v>
      </c>
      <c r="AI154" s="81">
        <f>IF(R154&gt;0,INDEX($D$16:$D$95,MATCH(R154,$A$16:$A$95,0)),0)</f>
        <v>0</v>
      </c>
    </row>
    <row r="155" spans="1:41" s="69" customFormat="1" ht="18.600000000000001" customHeight="1" thickBot="1" x14ac:dyDescent="0.25">
      <c r="A155" s="134"/>
      <c r="B155" s="135"/>
      <c r="C155" s="135"/>
      <c r="D155" s="135"/>
      <c r="E155" s="135"/>
      <c r="F155" s="135"/>
      <c r="G155" s="135"/>
      <c r="H155" s="135" t="str">
        <f>IF(H154&gt;0,INDEX($B$16:$B$95,MATCH(H154,$A$16:$A$95,0)),"")</f>
        <v/>
      </c>
      <c r="I155" s="135"/>
      <c r="J155" s="135" t="str">
        <f>IF(J154&gt;0,INDEX($B$16:$B$95,MATCH(J154,$A$16:$A$95,0)),"")</f>
        <v/>
      </c>
      <c r="K155" s="135"/>
      <c r="L155" s="135" t="str">
        <f>IF(L154&gt;0,INDEX($B$16:$B$95,MATCH(L154,$A$16:$A$95,0)),"")</f>
        <v/>
      </c>
      <c r="M155" s="135"/>
      <c r="N155" s="135" t="str">
        <f>IF(N154&gt;0,INDEX($B$16:$B$95,MATCH(N154,$A$16:$A$95,0)),"")</f>
        <v/>
      </c>
      <c r="O155" s="135"/>
      <c r="P155" s="135" t="str">
        <f>IF(P154&gt;0,INDEX($B$16:$B$95,MATCH(P154,$A$16:$A$95,0)),"")</f>
        <v/>
      </c>
      <c r="Q155" s="135"/>
      <c r="R155" s="135" t="str">
        <f>IF(R154&gt;0,INDEX($B$16:$B$95,MATCH(R154,$A$16:$A$95,0)),"")</f>
        <v/>
      </c>
      <c r="S155" s="135"/>
      <c r="T155" s="81"/>
      <c r="AB155" s="80" t="s">
        <v>46</v>
      </c>
      <c r="AC155" s="81" t="str">
        <f>IF(F154="","",IF(F154&lt;200,"①","②"))</f>
        <v/>
      </c>
      <c r="AD155" s="69">
        <f>IF(AD154=0,0,IF(AD154="男",1,2))</f>
        <v>0</v>
      </c>
      <c r="AE155" s="69">
        <f t="shared" ref="AE155" si="131">IF(AE154=0,0,IF(AE154="男",1,2))</f>
        <v>0</v>
      </c>
      <c r="AF155" s="69">
        <f t="shared" ref="AF155" si="132">IF(AF154=0,0,IF(AF154="男",1,2))</f>
        <v>0</v>
      </c>
      <c r="AG155" s="69">
        <f t="shared" ref="AG155" si="133">IF(AG154=0,0,IF(AG154="男",1,2))</f>
        <v>0</v>
      </c>
      <c r="AH155" s="69">
        <f t="shared" ref="AH155" si="134">IF(AH154=0,0,IF(AH154="男",1,2))</f>
        <v>0</v>
      </c>
      <c r="AI155" s="69">
        <f t="shared" ref="AI155" si="135">IF(AI154=0,0,IF(AI154="男",1,2))</f>
        <v>0</v>
      </c>
      <c r="AK155" s="69">
        <f>IF(E154="男",1,IF(E154="女",2,IF(E154="混合",1.5,0)))</f>
        <v>0</v>
      </c>
      <c r="AM155" s="69">
        <f>AK155*4</f>
        <v>0</v>
      </c>
      <c r="AN155" s="69">
        <f>SUM(AD155:AG155)</f>
        <v>0</v>
      </c>
      <c r="AO155" s="69">
        <f>AM155-AN155</f>
        <v>0</v>
      </c>
    </row>
    <row r="156" spans="1:41" s="69" customFormat="1" ht="18.600000000000001" customHeight="1" thickBot="1" x14ac:dyDescent="0.25">
      <c r="A156" s="134">
        <v>26</v>
      </c>
      <c r="B156" s="136"/>
      <c r="C156" s="136"/>
      <c r="D156" s="136"/>
      <c r="E156" s="76"/>
      <c r="F156" s="76" t="str">
        <f>IF(Y156&gt;0,SUM(V156:Y156),"")</f>
        <v/>
      </c>
      <c r="G156" s="78" t="str">
        <f>IF(B156="4×25m混合フリーリレー",AC157,AC156)</f>
        <v/>
      </c>
      <c r="H156" s="136"/>
      <c r="I156" s="136"/>
      <c r="J156" s="136"/>
      <c r="K156" s="136"/>
      <c r="L156" s="136"/>
      <c r="M156" s="136"/>
      <c r="N156" s="136"/>
      <c r="O156" s="136"/>
      <c r="P156" s="136"/>
      <c r="Q156" s="136"/>
      <c r="R156" s="136"/>
      <c r="S156" s="137"/>
      <c r="T156" s="79">
        <f>400*(LEN(B156)&gt;5)</f>
        <v>0</v>
      </c>
      <c r="U156" s="69" t="str">
        <f>IF(AO157=0,"","性別エラー")</f>
        <v/>
      </c>
      <c r="V156" s="69">
        <f>IF(H156&gt;0,INDEX($G$16:$G$95,MATCH(H156,$A$16:$A$95,0)),0)</f>
        <v>0</v>
      </c>
      <c r="W156" s="69">
        <f>IF(J156&gt;0,INDEX($G$16:$G$95,MATCH(J156,$A$16:$A$95,0)),0)</f>
        <v>0</v>
      </c>
      <c r="X156" s="69">
        <f>IF(L156&gt;0,INDEX($G$16:$G$95,MATCH(L156,$A$16:$A$95,0)),0)</f>
        <v>0</v>
      </c>
      <c r="Y156" s="69">
        <f>IF(N156&gt;0,INDEX($G$16:$G$95,MATCH(N156,$A$16:$A$95,0)),0)</f>
        <v>0</v>
      </c>
      <c r="Z156" s="69">
        <f>IF(P156&gt;0,INDEX($G$16:$G$95,MATCH(P156,$A$16:$A$95,0)),0)</f>
        <v>0</v>
      </c>
      <c r="AA156" s="69">
        <f>IF(R156&gt;0,INDEX($G$16:$G$95,MATCH(R156,$A$16:$A$95,0)),0)</f>
        <v>0</v>
      </c>
      <c r="AB156" s="80" t="s">
        <v>45</v>
      </c>
      <c r="AC156" s="81" t="str">
        <f>IF(F156="","",IF(F156=72,"０①",IF(F156&lt;72,"０",MID("①①②③④⑤⑥⑥",INT(F156/40),1))))</f>
        <v/>
      </c>
      <c r="AD156" s="81">
        <f>IF(H156&gt;0,INDEX($D$16:$D$95,MATCH(H156,$A$16:$A$95,0)),0)</f>
        <v>0</v>
      </c>
      <c r="AE156" s="81">
        <f>IF(J156&gt;0,INDEX($D$16:$D$95,MATCH(J156,$A$16:$A$95,0)),0)</f>
        <v>0</v>
      </c>
      <c r="AF156" s="81">
        <f>IF(L156&gt;0,INDEX($D$16:$D$95,MATCH(L156,$A$16:$A$95,0)),0)</f>
        <v>0</v>
      </c>
      <c r="AG156" s="81">
        <f>IF(N156&gt;0,INDEX($D$16:$D$95,MATCH(N156,$A$16:$A$95,0)),0)</f>
        <v>0</v>
      </c>
      <c r="AH156" s="81">
        <f>IF(P156&gt;0,INDEX($D$16:$D$95,MATCH(P156,$A$16:$A$95,0)),0)</f>
        <v>0</v>
      </c>
      <c r="AI156" s="81">
        <f>IF(R156&gt;0,INDEX($D$16:$D$95,MATCH(R156,$A$16:$A$95,0)),0)</f>
        <v>0</v>
      </c>
    </row>
    <row r="157" spans="1:41" s="69" customFormat="1" ht="18.600000000000001" customHeight="1" thickBot="1" x14ac:dyDescent="0.25">
      <c r="A157" s="134"/>
      <c r="B157" s="135"/>
      <c r="C157" s="135"/>
      <c r="D157" s="135"/>
      <c r="E157" s="135"/>
      <c r="F157" s="135"/>
      <c r="G157" s="135"/>
      <c r="H157" s="135" t="str">
        <f>IF(H156&gt;0,INDEX($B$16:$B$95,MATCH(H156,$A$16:$A$95,0)),"")</f>
        <v/>
      </c>
      <c r="I157" s="135"/>
      <c r="J157" s="135" t="str">
        <f>IF(J156&gt;0,INDEX($B$16:$B$95,MATCH(J156,$A$16:$A$95,0)),"")</f>
        <v/>
      </c>
      <c r="K157" s="135"/>
      <c r="L157" s="135" t="str">
        <f>IF(L156&gt;0,INDEX($B$16:$B$95,MATCH(L156,$A$16:$A$95,0)),"")</f>
        <v/>
      </c>
      <c r="M157" s="135"/>
      <c r="N157" s="135" t="str">
        <f>IF(N156&gt;0,INDEX($B$16:$B$95,MATCH(N156,$A$16:$A$95,0)),"")</f>
        <v/>
      </c>
      <c r="O157" s="135"/>
      <c r="P157" s="135" t="str">
        <f>IF(P156&gt;0,INDEX($B$16:$B$95,MATCH(P156,$A$16:$A$95,0)),"")</f>
        <v/>
      </c>
      <c r="Q157" s="135"/>
      <c r="R157" s="135" t="str">
        <f>IF(R156&gt;0,INDEX($B$16:$B$95,MATCH(R156,$A$16:$A$95,0)),"")</f>
        <v/>
      </c>
      <c r="S157" s="135"/>
      <c r="T157" s="81"/>
      <c r="AB157" s="80" t="s">
        <v>46</v>
      </c>
      <c r="AC157" s="81" t="str">
        <f>IF(F156="","",IF(F156&lt;200,"①","②"))</f>
        <v/>
      </c>
      <c r="AD157" s="69">
        <f>IF(AD156=0,0,IF(AD156="男",1,2))</f>
        <v>0</v>
      </c>
      <c r="AE157" s="69">
        <f t="shared" ref="AE157" si="136">IF(AE156=0,0,IF(AE156="男",1,2))</f>
        <v>0</v>
      </c>
      <c r="AF157" s="69">
        <f t="shared" ref="AF157" si="137">IF(AF156=0,0,IF(AF156="男",1,2))</f>
        <v>0</v>
      </c>
      <c r="AG157" s="69">
        <f t="shared" ref="AG157" si="138">IF(AG156=0,0,IF(AG156="男",1,2))</f>
        <v>0</v>
      </c>
      <c r="AH157" s="69">
        <f t="shared" ref="AH157" si="139">IF(AH156=0,0,IF(AH156="男",1,2))</f>
        <v>0</v>
      </c>
      <c r="AI157" s="69">
        <f t="shared" ref="AI157" si="140">IF(AI156=0,0,IF(AI156="男",1,2))</f>
        <v>0</v>
      </c>
      <c r="AK157" s="69">
        <f>IF(E156="男",1,IF(E156="女",2,IF(E156="混合",1.5,0)))</f>
        <v>0</v>
      </c>
      <c r="AM157" s="69">
        <f>AK157*4</f>
        <v>0</v>
      </c>
      <c r="AN157" s="69">
        <f>SUM(AD157:AG157)</f>
        <v>0</v>
      </c>
      <c r="AO157" s="69">
        <f>AM157-AN157</f>
        <v>0</v>
      </c>
    </row>
    <row r="158" spans="1:41" s="69" customFormat="1" ht="18.600000000000001" customHeight="1" thickBot="1" x14ac:dyDescent="0.25">
      <c r="A158" s="134">
        <v>27</v>
      </c>
      <c r="B158" s="136"/>
      <c r="C158" s="136"/>
      <c r="D158" s="136"/>
      <c r="E158" s="76"/>
      <c r="F158" s="76" t="str">
        <f>IF(Y158&gt;0,SUM(V158:Y158),"")</f>
        <v/>
      </c>
      <c r="G158" s="78" t="str">
        <f>IF(B158="4×25m混合フリーリレー",AC159,AC158)</f>
        <v/>
      </c>
      <c r="H158" s="136"/>
      <c r="I158" s="136"/>
      <c r="J158" s="136"/>
      <c r="K158" s="136"/>
      <c r="L158" s="136"/>
      <c r="M158" s="136"/>
      <c r="N158" s="136"/>
      <c r="O158" s="136"/>
      <c r="P158" s="136"/>
      <c r="Q158" s="136"/>
      <c r="R158" s="136"/>
      <c r="S158" s="137"/>
      <c r="T158" s="79">
        <f>400*(LEN(B158)&gt;5)</f>
        <v>0</v>
      </c>
      <c r="U158" s="69" t="str">
        <f>IF(AO159=0,"","性別エラー")</f>
        <v/>
      </c>
      <c r="V158" s="69">
        <f>IF(H158&gt;0,INDEX($G$16:$G$95,MATCH(H158,$A$16:$A$95,0)),0)</f>
        <v>0</v>
      </c>
      <c r="W158" s="69">
        <f>IF(J158&gt;0,INDEX($G$16:$G$95,MATCH(J158,$A$16:$A$95,0)),0)</f>
        <v>0</v>
      </c>
      <c r="X158" s="69">
        <f>IF(L158&gt;0,INDEX($G$16:$G$95,MATCH(L158,$A$16:$A$95,0)),0)</f>
        <v>0</v>
      </c>
      <c r="Y158" s="69">
        <f>IF(N158&gt;0,INDEX($G$16:$G$95,MATCH(N158,$A$16:$A$95,0)),0)</f>
        <v>0</v>
      </c>
      <c r="Z158" s="69">
        <f>IF(P158&gt;0,INDEX($G$16:$G$95,MATCH(P158,$A$16:$A$95,0)),0)</f>
        <v>0</v>
      </c>
      <c r="AA158" s="69">
        <f>IF(R158&gt;0,INDEX($G$16:$G$95,MATCH(R158,$A$16:$A$95,0)),0)</f>
        <v>0</v>
      </c>
      <c r="AB158" s="80" t="s">
        <v>45</v>
      </c>
      <c r="AC158" s="81" t="str">
        <f>IF(F158="","",IF(F158=72,"０①",IF(F158&lt;72,"０",MID("①①②③④⑤⑥⑥",INT(F158/40),1))))</f>
        <v/>
      </c>
      <c r="AD158" s="81">
        <f>IF(H158&gt;0,INDEX($D$16:$D$95,MATCH(H158,$A$16:$A$95,0)),0)</f>
        <v>0</v>
      </c>
      <c r="AE158" s="81">
        <f>IF(J158&gt;0,INDEX($D$16:$D$95,MATCH(J158,$A$16:$A$95,0)),0)</f>
        <v>0</v>
      </c>
      <c r="AF158" s="81">
        <f>IF(L158&gt;0,INDEX($D$16:$D$95,MATCH(L158,$A$16:$A$95,0)),0)</f>
        <v>0</v>
      </c>
      <c r="AG158" s="81">
        <f>IF(N158&gt;0,INDEX($D$16:$D$95,MATCH(N158,$A$16:$A$95,0)),0)</f>
        <v>0</v>
      </c>
      <c r="AH158" s="81">
        <f>IF(P158&gt;0,INDEX($D$16:$D$95,MATCH(P158,$A$16:$A$95,0)),0)</f>
        <v>0</v>
      </c>
      <c r="AI158" s="81">
        <f>IF(R158&gt;0,INDEX($D$16:$D$95,MATCH(R158,$A$16:$A$95,0)),0)</f>
        <v>0</v>
      </c>
    </row>
    <row r="159" spans="1:41" s="69" customFormat="1" ht="18.600000000000001" customHeight="1" thickBot="1" x14ac:dyDescent="0.25">
      <c r="A159" s="134"/>
      <c r="B159" s="135"/>
      <c r="C159" s="135"/>
      <c r="D159" s="135"/>
      <c r="E159" s="135"/>
      <c r="F159" s="135"/>
      <c r="G159" s="135"/>
      <c r="H159" s="135" t="str">
        <f>IF(H158&gt;0,INDEX($B$16:$B$95,MATCH(H158,$A$16:$A$95,0)),"")</f>
        <v/>
      </c>
      <c r="I159" s="135"/>
      <c r="J159" s="135" t="str">
        <f>IF(J158&gt;0,INDEX($B$16:$B$95,MATCH(J158,$A$16:$A$95,0)),"")</f>
        <v/>
      </c>
      <c r="K159" s="135"/>
      <c r="L159" s="135" t="str">
        <f>IF(L158&gt;0,INDEX($B$16:$B$95,MATCH(L158,$A$16:$A$95,0)),"")</f>
        <v/>
      </c>
      <c r="M159" s="135"/>
      <c r="N159" s="135" t="str">
        <f>IF(N158&gt;0,INDEX($B$16:$B$95,MATCH(N158,$A$16:$A$95,0)),"")</f>
        <v/>
      </c>
      <c r="O159" s="135"/>
      <c r="P159" s="135" t="str">
        <f>IF(P158&gt;0,INDEX($B$16:$B$95,MATCH(P158,$A$16:$A$95,0)),"")</f>
        <v/>
      </c>
      <c r="Q159" s="135"/>
      <c r="R159" s="135" t="str">
        <f>IF(R158&gt;0,INDEX($B$16:$B$95,MATCH(R158,$A$16:$A$95,0)),"")</f>
        <v/>
      </c>
      <c r="S159" s="135"/>
      <c r="T159" s="81"/>
      <c r="AB159" s="80" t="s">
        <v>46</v>
      </c>
      <c r="AC159" s="81" t="str">
        <f>IF(F158="","",IF(F158&lt;200,"①","②"))</f>
        <v/>
      </c>
      <c r="AD159" s="69">
        <f>IF(AD158=0,0,IF(AD158="男",1,2))</f>
        <v>0</v>
      </c>
      <c r="AE159" s="69">
        <f t="shared" ref="AE159" si="141">IF(AE158=0,0,IF(AE158="男",1,2))</f>
        <v>0</v>
      </c>
      <c r="AF159" s="69">
        <f t="shared" ref="AF159" si="142">IF(AF158=0,0,IF(AF158="男",1,2))</f>
        <v>0</v>
      </c>
      <c r="AG159" s="69">
        <f t="shared" ref="AG159" si="143">IF(AG158=0,0,IF(AG158="男",1,2))</f>
        <v>0</v>
      </c>
      <c r="AH159" s="69">
        <f t="shared" ref="AH159" si="144">IF(AH158=0,0,IF(AH158="男",1,2))</f>
        <v>0</v>
      </c>
      <c r="AI159" s="69">
        <f t="shared" ref="AI159" si="145">IF(AI158=0,0,IF(AI158="男",1,2))</f>
        <v>0</v>
      </c>
      <c r="AK159" s="69">
        <f>IF(E158="男",1,IF(E158="女",2,IF(E158="混合",1.5,0)))</f>
        <v>0</v>
      </c>
      <c r="AM159" s="69">
        <f>AK159*4</f>
        <v>0</v>
      </c>
      <c r="AN159" s="69">
        <f>SUM(AD159:AG159)</f>
        <v>0</v>
      </c>
      <c r="AO159" s="69">
        <f>AM159-AN159</f>
        <v>0</v>
      </c>
    </row>
    <row r="160" spans="1:41" s="69" customFormat="1" ht="18.600000000000001" customHeight="1" thickBot="1" x14ac:dyDescent="0.25">
      <c r="A160" s="134">
        <v>28</v>
      </c>
      <c r="B160" s="136"/>
      <c r="C160" s="136"/>
      <c r="D160" s="136"/>
      <c r="E160" s="76"/>
      <c r="F160" s="76" t="str">
        <f>IF(Y160&gt;0,SUM(V160:Y160),"")</f>
        <v/>
      </c>
      <c r="G160" s="78" t="str">
        <f>IF(B160="4×25m混合フリーリレー",AC161,AC160)</f>
        <v/>
      </c>
      <c r="H160" s="136"/>
      <c r="I160" s="136"/>
      <c r="J160" s="136"/>
      <c r="K160" s="136"/>
      <c r="L160" s="136"/>
      <c r="M160" s="136"/>
      <c r="N160" s="136"/>
      <c r="O160" s="136"/>
      <c r="P160" s="136"/>
      <c r="Q160" s="136"/>
      <c r="R160" s="136"/>
      <c r="S160" s="137"/>
      <c r="T160" s="79">
        <f>400*(LEN(B160)&gt;5)</f>
        <v>0</v>
      </c>
      <c r="U160" s="69" t="str">
        <f>IF(AO161=0,"","性別エラー")</f>
        <v/>
      </c>
      <c r="V160" s="69">
        <f>IF(H160&gt;0,INDEX($G$16:$G$95,MATCH(H160,$A$16:$A$95,0)),0)</f>
        <v>0</v>
      </c>
      <c r="W160" s="69">
        <f>IF(J160&gt;0,INDEX($G$16:$G$95,MATCH(J160,$A$16:$A$95,0)),0)</f>
        <v>0</v>
      </c>
      <c r="X160" s="69">
        <f>IF(L160&gt;0,INDEX($G$16:$G$95,MATCH(L160,$A$16:$A$95,0)),0)</f>
        <v>0</v>
      </c>
      <c r="Y160" s="69">
        <f>IF(N160&gt;0,INDEX($G$16:$G$95,MATCH(N160,$A$16:$A$95,0)),0)</f>
        <v>0</v>
      </c>
      <c r="Z160" s="69">
        <f>IF(P160&gt;0,INDEX($G$16:$G$95,MATCH(P160,$A$16:$A$95,0)),0)</f>
        <v>0</v>
      </c>
      <c r="AA160" s="69">
        <f>IF(R160&gt;0,INDEX($G$16:$G$95,MATCH(R160,$A$16:$A$95,0)),0)</f>
        <v>0</v>
      </c>
      <c r="AB160" s="80" t="s">
        <v>45</v>
      </c>
      <c r="AC160" s="81" t="str">
        <f>IF(F160="","",IF(F160=72,"０①",IF(F160&lt;72,"０",MID("①①②③④⑤⑥⑥",INT(F160/40),1))))</f>
        <v/>
      </c>
      <c r="AD160" s="81">
        <f>IF(H160&gt;0,INDEX($D$16:$D$95,MATCH(H160,$A$16:$A$95,0)),0)</f>
        <v>0</v>
      </c>
      <c r="AE160" s="81">
        <f>IF(J160&gt;0,INDEX($D$16:$D$95,MATCH(J160,$A$16:$A$95,0)),0)</f>
        <v>0</v>
      </c>
      <c r="AF160" s="81">
        <f>IF(L160&gt;0,INDEX($D$16:$D$95,MATCH(L160,$A$16:$A$95,0)),0)</f>
        <v>0</v>
      </c>
      <c r="AG160" s="81">
        <f>IF(N160&gt;0,INDEX($D$16:$D$95,MATCH(N160,$A$16:$A$95,0)),0)</f>
        <v>0</v>
      </c>
      <c r="AH160" s="81">
        <f>IF(P160&gt;0,INDEX($D$16:$D$95,MATCH(P160,$A$16:$A$95,0)),0)</f>
        <v>0</v>
      </c>
      <c r="AI160" s="81">
        <f>IF(R160&gt;0,INDEX($D$16:$D$95,MATCH(R160,$A$16:$A$95,0)),0)</f>
        <v>0</v>
      </c>
    </row>
    <row r="161" spans="1:41" s="69" customFormat="1" ht="18.600000000000001" customHeight="1" thickBot="1" x14ac:dyDescent="0.25">
      <c r="A161" s="134"/>
      <c r="B161" s="135"/>
      <c r="C161" s="135"/>
      <c r="D161" s="135"/>
      <c r="E161" s="135"/>
      <c r="F161" s="135"/>
      <c r="G161" s="135"/>
      <c r="H161" s="135" t="str">
        <f>IF(H160&gt;0,INDEX($B$16:$B$95,MATCH(H160,$A$16:$A$95,0)),"")</f>
        <v/>
      </c>
      <c r="I161" s="135"/>
      <c r="J161" s="135" t="str">
        <f>IF(J160&gt;0,INDEX($B$16:$B$95,MATCH(J160,$A$16:$A$95,0)),"")</f>
        <v/>
      </c>
      <c r="K161" s="135"/>
      <c r="L161" s="135" t="str">
        <f>IF(L160&gt;0,INDEX($B$16:$B$95,MATCH(L160,$A$16:$A$95,0)),"")</f>
        <v/>
      </c>
      <c r="M161" s="135"/>
      <c r="N161" s="135" t="str">
        <f>IF(N160&gt;0,INDEX($B$16:$B$95,MATCH(N160,$A$16:$A$95,0)),"")</f>
        <v/>
      </c>
      <c r="O161" s="135"/>
      <c r="P161" s="135" t="str">
        <f>IF(P160&gt;0,INDEX($B$16:$B$95,MATCH(P160,$A$16:$A$95,0)),"")</f>
        <v/>
      </c>
      <c r="Q161" s="135"/>
      <c r="R161" s="135" t="str">
        <f>IF(R160&gt;0,INDEX($B$16:$B$95,MATCH(R160,$A$16:$A$95,0)),"")</f>
        <v/>
      </c>
      <c r="S161" s="135"/>
      <c r="T161" s="81"/>
      <c r="AB161" s="80" t="s">
        <v>46</v>
      </c>
      <c r="AC161" s="81" t="str">
        <f>IF(F160="","",IF(F160&lt;200,"①","②"))</f>
        <v/>
      </c>
      <c r="AD161" s="69">
        <f>IF(AD160=0,0,IF(AD160="男",1,2))</f>
        <v>0</v>
      </c>
      <c r="AE161" s="69">
        <f t="shared" ref="AE161" si="146">IF(AE160=0,0,IF(AE160="男",1,2))</f>
        <v>0</v>
      </c>
      <c r="AF161" s="69">
        <f t="shared" ref="AF161" si="147">IF(AF160=0,0,IF(AF160="男",1,2))</f>
        <v>0</v>
      </c>
      <c r="AG161" s="69">
        <f t="shared" ref="AG161" si="148">IF(AG160=0,0,IF(AG160="男",1,2))</f>
        <v>0</v>
      </c>
      <c r="AH161" s="69">
        <f t="shared" ref="AH161" si="149">IF(AH160=0,0,IF(AH160="男",1,2))</f>
        <v>0</v>
      </c>
      <c r="AI161" s="69">
        <f t="shared" ref="AI161" si="150">IF(AI160=0,0,IF(AI160="男",1,2))</f>
        <v>0</v>
      </c>
      <c r="AK161" s="69">
        <f>IF(E160="男",1,IF(E160="女",2,IF(E160="混合",1.5,0)))</f>
        <v>0</v>
      </c>
      <c r="AM161" s="69">
        <f>AK161*4</f>
        <v>0</v>
      </c>
      <c r="AN161" s="69">
        <f>SUM(AD161:AG161)</f>
        <v>0</v>
      </c>
      <c r="AO161" s="69">
        <f>AM161-AN161</f>
        <v>0</v>
      </c>
    </row>
    <row r="162" spans="1:41" s="69" customFormat="1" ht="18.600000000000001" customHeight="1" thickBot="1" x14ac:dyDescent="0.25">
      <c r="A162" s="134">
        <v>29</v>
      </c>
      <c r="B162" s="136"/>
      <c r="C162" s="136"/>
      <c r="D162" s="136"/>
      <c r="E162" s="76"/>
      <c r="F162" s="76" t="str">
        <f>IF(Y162&gt;0,SUM(V162:Y162),"")</f>
        <v/>
      </c>
      <c r="G162" s="78" t="str">
        <f>IF(B162="4×25m混合フリーリレー",AC163,AC162)</f>
        <v/>
      </c>
      <c r="H162" s="136"/>
      <c r="I162" s="136"/>
      <c r="J162" s="136"/>
      <c r="K162" s="136"/>
      <c r="L162" s="136"/>
      <c r="M162" s="136"/>
      <c r="N162" s="136"/>
      <c r="O162" s="136"/>
      <c r="P162" s="136"/>
      <c r="Q162" s="136"/>
      <c r="R162" s="136"/>
      <c r="S162" s="137"/>
      <c r="T162" s="79">
        <f>400*(LEN(B162)&gt;5)</f>
        <v>0</v>
      </c>
      <c r="U162" s="69" t="str">
        <f>IF(AO163=0,"","性別エラー")</f>
        <v/>
      </c>
      <c r="V162" s="69">
        <f>IF(H162&gt;0,INDEX($G$16:$G$95,MATCH(H162,$A$16:$A$95,0)),0)</f>
        <v>0</v>
      </c>
      <c r="W162" s="69">
        <f>IF(J162&gt;0,INDEX($G$16:$G$95,MATCH(J162,$A$16:$A$95,0)),0)</f>
        <v>0</v>
      </c>
      <c r="X162" s="69">
        <f>IF(L162&gt;0,INDEX($G$16:$G$95,MATCH(L162,$A$16:$A$95,0)),0)</f>
        <v>0</v>
      </c>
      <c r="Y162" s="69">
        <f>IF(N162&gt;0,INDEX($G$16:$G$95,MATCH(N162,$A$16:$A$95,0)),0)</f>
        <v>0</v>
      </c>
      <c r="Z162" s="69">
        <f>IF(P162&gt;0,INDEX($G$16:$G$95,MATCH(P162,$A$16:$A$95,0)),0)</f>
        <v>0</v>
      </c>
      <c r="AA162" s="69">
        <f>IF(R162&gt;0,INDEX($G$16:$G$95,MATCH(R162,$A$16:$A$95,0)),0)</f>
        <v>0</v>
      </c>
      <c r="AB162" s="80" t="s">
        <v>45</v>
      </c>
      <c r="AC162" s="81" t="str">
        <f>IF(F162="","",IF(F162=72,"０①",IF(F162&lt;72,"０",MID("①①②③④⑤⑥⑥",INT(F162/40),1))))</f>
        <v/>
      </c>
      <c r="AD162" s="81">
        <f>IF(H162&gt;0,INDEX($D$16:$D$95,MATCH(H162,$A$16:$A$95,0)),0)</f>
        <v>0</v>
      </c>
      <c r="AE162" s="81">
        <f>IF(J162&gt;0,INDEX($D$16:$D$95,MATCH(J162,$A$16:$A$95,0)),0)</f>
        <v>0</v>
      </c>
      <c r="AF162" s="81">
        <f>IF(L162&gt;0,INDEX($D$16:$D$95,MATCH(L162,$A$16:$A$95,0)),0)</f>
        <v>0</v>
      </c>
      <c r="AG162" s="81">
        <f>IF(N162&gt;0,INDEX($D$16:$D$95,MATCH(N162,$A$16:$A$95,0)),0)</f>
        <v>0</v>
      </c>
      <c r="AH162" s="81">
        <f>IF(P162&gt;0,INDEX($D$16:$D$95,MATCH(P162,$A$16:$A$95,0)),0)</f>
        <v>0</v>
      </c>
      <c r="AI162" s="81">
        <f>IF(R162&gt;0,INDEX($D$16:$D$95,MATCH(R162,$A$16:$A$95,0)),0)</f>
        <v>0</v>
      </c>
    </row>
    <row r="163" spans="1:41" s="69" customFormat="1" ht="18.600000000000001" customHeight="1" thickBot="1" x14ac:dyDescent="0.25">
      <c r="A163" s="134"/>
      <c r="B163" s="135"/>
      <c r="C163" s="135"/>
      <c r="D163" s="135"/>
      <c r="E163" s="135"/>
      <c r="F163" s="135"/>
      <c r="G163" s="135"/>
      <c r="H163" s="135" t="str">
        <f>IF(H162&gt;0,INDEX($B$16:$B$95,MATCH(H162,$A$16:$A$95,0)),"")</f>
        <v/>
      </c>
      <c r="I163" s="135"/>
      <c r="J163" s="135" t="str">
        <f>IF(J162&gt;0,INDEX($B$16:$B$95,MATCH(J162,$A$16:$A$95,0)),"")</f>
        <v/>
      </c>
      <c r="K163" s="135"/>
      <c r="L163" s="135" t="str">
        <f>IF(L162&gt;0,INDEX($B$16:$B$95,MATCH(L162,$A$16:$A$95,0)),"")</f>
        <v/>
      </c>
      <c r="M163" s="135"/>
      <c r="N163" s="135" t="str">
        <f>IF(N162&gt;0,INDEX($B$16:$B$95,MATCH(N162,$A$16:$A$95,0)),"")</f>
        <v/>
      </c>
      <c r="O163" s="135"/>
      <c r="P163" s="135" t="str">
        <f>IF(P162&gt;0,INDEX($B$16:$B$95,MATCH(P162,$A$16:$A$95,0)),"")</f>
        <v/>
      </c>
      <c r="Q163" s="135"/>
      <c r="R163" s="135" t="str">
        <f>IF(R162&gt;0,INDEX($B$16:$B$95,MATCH(R162,$A$16:$A$95,0)),"")</f>
        <v/>
      </c>
      <c r="S163" s="135"/>
      <c r="T163" s="81"/>
      <c r="AB163" s="80" t="s">
        <v>46</v>
      </c>
      <c r="AC163" s="81" t="str">
        <f>IF(F162="","",IF(F162&lt;200,"①","②"))</f>
        <v/>
      </c>
      <c r="AD163" s="69">
        <f>IF(AD162=0,0,IF(AD162="男",1,2))</f>
        <v>0</v>
      </c>
      <c r="AE163" s="69">
        <f t="shared" ref="AE163" si="151">IF(AE162=0,0,IF(AE162="男",1,2))</f>
        <v>0</v>
      </c>
      <c r="AF163" s="69">
        <f t="shared" ref="AF163" si="152">IF(AF162=0,0,IF(AF162="男",1,2))</f>
        <v>0</v>
      </c>
      <c r="AG163" s="69">
        <f t="shared" ref="AG163" si="153">IF(AG162=0,0,IF(AG162="男",1,2))</f>
        <v>0</v>
      </c>
      <c r="AH163" s="69">
        <f t="shared" ref="AH163" si="154">IF(AH162=0,0,IF(AH162="男",1,2))</f>
        <v>0</v>
      </c>
      <c r="AI163" s="69">
        <f t="shared" ref="AI163" si="155">IF(AI162=0,0,IF(AI162="男",1,2))</f>
        <v>0</v>
      </c>
      <c r="AK163" s="69">
        <f>IF(E162="男",1,IF(E162="女",2,IF(E162="混合",1.5,0)))</f>
        <v>0</v>
      </c>
      <c r="AM163" s="69">
        <f>AK163*4</f>
        <v>0</v>
      </c>
      <c r="AN163" s="69">
        <f>SUM(AD163:AG163)</f>
        <v>0</v>
      </c>
      <c r="AO163" s="69">
        <f>AM163-AN163</f>
        <v>0</v>
      </c>
    </row>
    <row r="164" spans="1:41" s="69" customFormat="1" ht="18.600000000000001" customHeight="1" thickBot="1" x14ac:dyDescent="0.25">
      <c r="A164" s="134">
        <v>30</v>
      </c>
      <c r="B164" s="136"/>
      <c r="C164" s="136"/>
      <c r="D164" s="136"/>
      <c r="E164" s="76"/>
      <c r="F164" s="76" t="str">
        <f>IF(Y164&gt;0,SUM(V164:Y164),"")</f>
        <v/>
      </c>
      <c r="G164" s="78" t="str">
        <f>IF(B164="4×25m混合フリーリレー",AC165,AC164)</f>
        <v/>
      </c>
      <c r="H164" s="136"/>
      <c r="I164" s="136"/>
      <c r="J164" s="136"/>
      <c r="K164" s="136"/>
      <c r="L164" s="136"/>
      <c r="M164" s="136"/>
      <c r="N164" s="136"/>
      <c r="O164" s="136"/>
      <c r="P164" s="136"/>
      <c r="Q164" s="136"/>
      <c r="R164" s="136"/>
      <c r="S164" s="137"/>
      <c r="T164" s="79">
        <f>400*(LEN(B164)&gt;5)</f>
        <v>0</v>
      </c>
      <c r="U164" s="69" t="str">
        <f>IF(AO165=0,"","性別エラー")</f>
        <v/>
      </c>
      <c r="V164" s="69">
        <f>IF(H164&gt;0,INDEX($G$16:$G$95,MATCH(H164,$A$16:$A$95,0)),0)</f>
        <v>0</v>
      </c>
      <c r="W164" s="69">
        <f>IF(J164&gt;0,INDEX($G$16:$G$95,MATCH(J164,$A$16:$A$95,0)),0)</f>
        <v>0</v>
      </c>
      <c r="X164" s="69">
        <f>IF(L164&gt;0,INDEX($G$16:$G$95,MATCH(L164,$A$16:$A$95,0)),0)</f>
        <v>0</v>
      </c>
      <c r="Y164" s="69">
        <f>IF(N164&gt;0,INDEX($G$16:$G$95,MATCH(N164,$A$16:$A$95,0)),0)</f>
        <v>0</v>
      </c>
      <c r="Z164" s="69">
        <f>IF(P164&gt;0,INDEX($G$16:$G$95,MATCH(P164,$A$16:$A$95,0)),0)</f>
        <v>0</v>
      </c>
      <c r="AA164" s="69">
        <f>IF(R164&gt;0,INDEX($G$16:$G$95,MATCH(R164,$A$16:$A$95,0)),0)</f>
        <v>0</v>
      </c>
      <c r="AB164" s="80" t="s">
        <v>45</v>
      </c>
      <c r="AC164" s="81" t="str">
        <f>IF(F164="","",IF(F164=72,"０①",IF(F164&lt;72,"０",MID("①①②③④⑤⑥⑥",INT(F164/40),1))))</f>
        <v/>
      </c>
      <c r="AD164" s="81">
        <f>IF(H164&gt;0,INDEX($D$16:$D$95,MATCH(H164,$A$16:$A$95,0)),0)</f>
        <v>0</v>
      </c>
      <c r="AE164" s="81">
        <f>IF(J164&gt;0,INDEX($D$16:$D$95,MATCH(J164,$A$16:$A$95,0)),0)</f>
        <v>0</v>
      </c>
      <c r="AF164" s="81">
        <f>IF(L164&gt;0,INDEX($D$16:$D$95,MATCH(L164,$A$16:$A$95,0)),0)</f>
        <v>0</v>
      </c>
      <c r="AG164" s="81">
        <f>IF(N164&gt;0,INDEX($D$16:$D$95,MATCH(N164,$A$16:$A$95,0)),0)</f>
        <v>0</v>
      </c>
      <c r="AH164" s="81">
        <f>IF(P164&gt;0,INDEX($D$16:$D$95,MATCH(P164,$A$16:$A$95,0)),0)</f>
        <v>0</v>
      </c>
      <c r="AI164" s="81">
        <f>IF(R164&gt;0,INDEX($D$16:$D$95,MATCH(R164,$A$16:$A$95,0)),0)</f>
        <v>0</v>
      </c>
    </row>
    <row r="165" spans="1:41" s="69" customFormat="1" ht="18.600000000000001" customHeight="1" x14ac:dyDescent="0.2">
      <c r="A165" s="134"/>
      <c r="B165" s="135"/>
      <c r="C165" s="135"/>
      <c r="D165" s="135"/>
      <c r="E165" s="135"/>
      <c r="F165" s="135"/>
      <c r="G165" s="135"/>
      <c r="H165" s="135" t="str">
        <f>IF(H164&gt;0,INDEX($B$16:$B$95,MATCH(H164,$A$16:$A$95,0)),"")</f>
        <v/>
      </c>
      <c r="I165" s="135"/>
      <c r="J165" s="135" t="str">
        <f>IF(J164&gt;0,INDEX($B$16:$B$95,MATCH(J164,$A$16:$A$95,0)),"")</f>
        <v/>
      </c>
      <c r="K165" s="135"/>
      <c r="L165" s="135" t="str">
        <f>IF(L164&gt;0,INDEX($B$16:$B$95,MATCH(L164,$A$16:$A$95,0)),"")</f>
        <v/>
      </c>
      <c r="M165" s="135"/>
      <c r="N165" s="135" t="str">
        <f>IF(N164&gt;0,INDEX($B$16:$B$95,MATCH(N164,$A$16:$A$95,0)),"")</f>
        <v/>
      </c>
      <c r="O165" s="135"/>
      <c r="P165" s="135" t="str">
        <f>IF(P164&gt;0,INDEX($B$16:$B$95,MATCH(P164,$A$16:$A$95,0)),"")</f>
        <v/>
      </c>
      <c r="Q165" s="135"/>
      <c r="R165" s="135" t="str">
        <f>IF(R164&gt;0,INDEX($B$16:$B$95,MATCH(R164,$A$16:$A$95,0)),"")</f>
        <v/>
      </c>
      <c r="S165" s="135"/>
      <c r="T165" s="81"/>
      <c r="AB165" s="80" t="s">
        <v>46</v>
      </c>
      <c r="AC165" s="81" t="str">
        <f>IF(F164="","",IF(F164&lt;200,"①","②"))</f>
        <v/>
      </c>
      <c r="AD165" s="69">
        <f>IF(AD164=0,0,IF(AD164="男",1,2))</f>
        <v>0</v>
      </c>
      <c r="AE165" s="69">
        <f t="shared" ref="AE165" si="156">IF(AE164=0,0,IF(AE164="男",1,2))</f>
        <v>0</v>
      </c>
      <c r="AF165" s="69">
        <f t="shared" ref="AF165" si="157">IF(AF164=0,0,IF(AF164="男",1,2))</f>
        <v>0</v>
      </c>
      <c r="AG165" s="69">
        <f t="shared" ref="AG165" si="158">IF(AG164=0,0,IF(AG164="男",1,2))</f>
        <v>0</v>
      </c>
      <c r="AH165" s="69">
        <f t="shared" ref="AH165" si="159">IF(AH164=0,0,IF(AH164="男",1,2))</f>
        <v>0</v>
      </c>
      <c r="AI165" s="69">
        <f t="shared" ref="AI165" si="160">IF(AI164=0,0,IF(AI164="男",1,2))</f>
        <v>0</v>
      </c>
      <c r="AK165" s="69">
        <f>IF(E164="男",1,IF(E164="女",2,IF(E164="混合",1.5,0)))</f>
        <v>0</v>
      </c>
      <c r="AM165" s="69">
        <f>AK165*4</f>
        <v>0</v>
      </c>
      <c r="AN165" s="69">
        <f>SUM(AD165:AG165)</f>
        <v>0</v>
      </c>
      <c r="AO165" s="69">
        <f>AM165-AN165</f>
        <v>0</v>
      </c>
    </row>
    <row r="166" spans="1:41" s="177" customFormat="1" ht="25.5" customHeight="1" x14ac:dyDescent="0.2">
      <c r="B166" s="178" t="s">
        <v>98</v>
      </c>
      <c r="D166" s="179" t="s">
        <v>97</v>
      </c>
      <c r="E166" s="56"/>
      <c r="F166" s="56"/>
      <c r="K166" s="180"/>
      <c r="N166" s="180"/>
      <c r="O166" s="181"/>
    </row>
    <row r="167" spans="1:41" ht="16.5" customHeight="1" x14ac:dyDescent="0.2">
      <c r="A167" s="56"/>
      <c r="AK167" s="14">
        <f>IF(E166="男",1,IF(E166="女",2,IF(E166="混合",3,0)))</f>
        <v>0</v>
      </c>
    </row>
    <row r="168" spans="1:41" ht="16.5" hidden="1" customHeight="1" x14ac:dyDescent="0.2">
      <c r="B168" s="14" t="s">
        <v>83</v>
      </c>
      <c r="D168" s="56" t="s">
        <v>2</v>
      </c>
      <c r="E168" s="56" t="s">
        <v>49</v>
      </c>
      <c r="F168" s="14"/>
      <c r="G168" s="14" t="s">
        <v>4</v>
      </c>
      <c r="I168" s="14" t="s">
        <v>71</v>
      </c>
      <c r="K168" s="20" t="s">
        <v>86</v>
      </c>
    </row>
    <row r="169" spans="1:41" ht="16.5" hidden="1" customHeight="1" x14ac:dyDescent="0.2">
      <c r="B169" s="69" t="s">
        <v>84</v>
      </c>
      <c r="D169" s="56" t="s">
        <v>3</v>
      </c>
      <c r="E169" s="56" t="s">
        <v>50</v>
      </c>
      <c r="F169" s="14"/>
      <c r="I169" s="14" t="s">
        <v>72</v>
      </c>
      <c r="K169" s="20" t="s">
        <v>87</v>
      </c>
      <c r="AK169" s="14">
        <f>IF(E168="男",1,IF(E168="女",2,IF(E168="混合",3,0)))</f>
        <v>0</v>
      </c>
    </row>
    <row r="170" spans="1:41" ht="16.5" hidden="1" customHeight="1" x14ac:dyDescent="0.2">
      <c r="D170" s="56" t="s">
        <v>44</v>
      </c>
      <c r="F170" s="14"/>
      <c r="G170" s="14" t="s">
        <v>130</v>
      </c>
      <c r="I170" s="14" t="s">
        <v>73</v>
      </c>
      <c r="K170" s="20" t="s">
        <v>88</v>
      </c>
    </row>
    <row r="171" spans="1:41" ht="16.5" hidden="1" customHeight="1" x14ac:dyDescent="0.2">
      <c r="F171" s="14"/>
      <c r="G171" s="14" t="s">
        <v>51</v>
      </c>
      <c r="I171" s="14" t="s">
        <v>74</v>
      </c>
      <c r="K171" s="20" t="s">
        <v>89</v>
      </c>
      <c r="AK171" s="14">
        <f>IF(E170="男",1,IF(E170="女",2,IF(E170="混合",3,0)))</f>
        <v>0</v>
      </c>
    </row>
    <row r="172" spans="1:41" ht="16.5" hidden="1" customHeight="1" x14ac:dyDescent="0.2">
      <c r="F172" s="14"/>
      <c r="G172" s="14" t="s">
        <v>5</v>
      </c>
      <c r="I172" s="14" t="s">
        <v>75</v>
      </c>
      <c r="K172" s="20" t="s">
        <v>90</v>
      </c>
    </row>
    <row r="173" spans="1:41" ht="16.5" hidden="1" customHeight="1" x14ac:dyDescent="0.2">
      <c r="F173" s="14"/>
      <c r="I173" s="14" t="s">
        <v>76</v>
      </c>
      <c r="K173" s="20" t="s">
        <v>91</v>
      </c>
      <c r="AK173" s="14">
        <f>IF(E172="男",1,IF(E172="女",2,IF(E172="混合",3,0)))</f>
        <v>0</v>
      </c>
    </row>
    <row r="174" spans="1:41" ht="16.5" hidden="1" customHeight="1" x14ac:dyDescent="0.2">
      <c r="F174" s="14"/>
      <c r="G174" s="14" t="s">
        <v>52</v>
      </c>
      <c r="I174" s="14" t="s">
        <v>77</v>
      </c>
      <c r="K174" s="20" t="s">
        <v>92</v>
      </c>
    </row>
    <row r="175" spans="1:41" ht="16.5" hidden="1" customHeight="1" x14ac:dyDescent="0.2">
      <c r="F175" s="14"/>
      <c r="G175" s="14" t="s">
        <v>6</v>
      </c>
      <c r="I175" s="14" t="s">
        <v>78</v>
      </c>
      <c r="AK175" s="14">
        <f>IF(E174="男",1,IF(E174="女",2,IF(E174="混合",3,0)))</f>
        <v>0</v>
      </c>
    </row>
    <row r="176" spans="1:41" ht="16.5" hidden="1" customHeight="1" x14ac:dyDescent="0.2">
      <c r="F176" s="14"/>
      <c r="I176" s="14" t="s">
        <v>79</v>
      </c>
    </row>
    <row r="177" spans="6:37" ht="16.5" hidden="1" customHeight="1" x14ac:dyDescent="0.2">
      <c r="F177" s="14"/>
      <c r="G177" s="14" t="s">
        <v>53</v>
      </c>
      <c r="I177" s="14" t="s">
        <v>80</v>
      </c>
      <c r="AK177" s="14">
        <f>IF(E176="男",1,IF(E176="女",2,IF(E176="混合",3,0)))</f>
        <v>0</v>
      </c>
    </row>
    <row r="178" spans="6:37" ht="16.5" hidden="1" customHeight="1" x14ac:dyDescent="0.2">
      <c r="F178" s="14"/>
      <c r="G178" s="14" t="s">
        <v>7</v>
      </c>
    </row>
    <row r="179" spans="6:37" ht="16.5" hidden="1" customHeight="1" x14ac:dyDescent="0.2">
      <c r="F179" s="14"/>
    </row>
    <row r="180" spans="6:37" ht="16.5" hidden="1" customHeight="1" x14ac:dyDescent="0.2">
      <c r="F180" s="14"/>
      <c r="G180" s="14" t="s">
        <v>54</v>
      </c>
    </row>
    <row r="181" spans="6:37" ht="16.5" hidden="1" customHeight="1" x14ac:dyDescent="0.2">
      <c r="F181" s="14"/>
      <c r="G181" s="14" t="s">
        <v>8</v>
      </c>
    </row>
    <row r="182" spans="6:37" ht="16.5" hidden="1" customHeight="1" x14ac:dyDescent="0.2"/>
    <row r="183" spans="6:37" ht="16.5" hidden="1" customHeight="1" x14ac:dyDescent="0.2">
      <c r="G183" s="14" t="s">
        <v>33</v>
      </c>
    </row>
    <row r="184" spans="6:37" ht="16.5" hidden="1" customHeight="1" x14ac:dyDescent="0.2">
      <c r="G184" s="14" t="s">
        <v>34</v>
      </c>
    </row>
    <row r="185" spans="6:37" ht="16.5" hidden="1" customHeight="1" x14ac:dyDescent="0.2">
      <c r="G185" s="14" t="s">
        <v>35</v>
      </c>
    </row>
    <row r="186" spans="6:37" ht="16.5" customHeight="1" x14ac:dyDescent="0.2">
      <c r="G186" s="69"/>
    </row>
    <row r="187" spans="6:37" ht="16.5" customHeight="1" x14ac:dyDescent="0.2">
      <c r="G187" s="69"/>
    </row>
    <row r="188" spans="6:37" ht="16.5" customHeight="1" x14ac:dyDescent="0.2">
      <c r="G188" s="69"/>
    </row>
    <row r="189" spans="6:37" ht="16.5" customHeight="1" x14ac:dyDescent="0.2">
      <c r="G189" s="69"/>
    </row>
    <row r="190" spans="6:37" ht="16.5" customHeight="1" x14ac:dyDescent="0.2">
      <c r="G190" s="69"/>
    </row>
    <row r="191" spans="6:37" ht="16.5" customHeight="1" x14ac:dyDescent="0.2">
      <c r="G191" s="69"/>
    </row>
    <row r="192" spans="6:37" ht="16.5" customHeight="1" x14ac:dyDescent="0.2">
      <c r="G192" s="69"/>
    </row>
    <row r="193" spans="7:7" ht="16.5" customHeight="1" x14ac:dyDescent="0.2">
      <c r="G193" s="69"/>
    </row>
    <row r="194" spans="7:7" ht="16.5" customHeight="1" x14ac:dyDescent="0.2">
      <c r="G194" s="69"/>
    </row>
    <row r="195" spans="7:7" ht="16.5" customHeight="1" x14ac:dyDescent="0.2">
      <c r="G195" s="69"/>
    </row>
    <row r="196" spans="7:7" ht="16.5" customHeight="1" x14ac:dyDescent="0.2">
      <c r="G196" s="69"/>
    </row>
    <row r="197" spans="7:7" ht="16.5" customHeight="1" x14ac:dyDescent="0.2">
      <c r="G197" s="69"/>
    </row>
    <row r="198" spans="7:7" ht="16.5" customHeight="1" x14ac:dyDescent="0.2"/>
    <row r="199" spans="7:7" ht="16.5" customHeight="1" x14ac:dyDescent="0.2"/>
    <row r="200" spans="7:7" ht="16.5" customHeight="1" x14ac:dyDescent="0.2"/>
    <row r="201" spans="7:7" ht="16.5" customHeight="1" x14ac:dyDescent="0.2"/>
    <row r="202" spans="7:7" ht="16.5" customHeight="1" x14ac:dyDescent="0.2"/>
    <row r="203" spans="7:7" ht="16.5" customHeight="1" x14ac:dyDescent="0.2"/>
    <row r="204" spans="7:7" ht="16.5" customHeight="1" x14ac:dyDescent="0.2"/>
    <row r="205" spans="7:7" ht="16.5" customHeight="1" x14ac:dyDescent="0.2"/>
    <row r="206" spans="7:7" ht="16.5" customHeight="1" x14ac:dyDescent="0.2"/>
    <row r="207" spans="7:7" ht="16.5" customHeight="1" x14ac:dyDescent="0.2"/>
    <row r="208" spans="7:7" ht="16.5" customHeight="1" x14ac:dyDescent="0.2"/>
    <row r="209" ht="16.5" customHeight="1" x14ac:dyDescent="0.2"/>
    <row r="210" ht="16.5" customHeight="1" x14ac:dyDescent="0.2"/>
    <row r="211" ht="16.5" customHeight="1" x14ac:dyDescent="0.2"/>
    <row r="212" ht="16.5" customHeight="1" x14ac:dyDescent="0.2"/>
    <row r="213" ht="16.5" customHeight="1" x14ac:dyDescent="0.2"/>
    <row r="214" ht="16.5" customHeight="1" x14ac:dyDescent="0.2"/>
    <row r="215" ht="16.5" customHeight="1" x14ac:dyDescent="0.2"/>
    <row r="216" ht="16.5" customHeight="1" x14ac:dyDescent="0.2"/>
    <row r="217" ht="16.5" customHeight="1" x14ac:dyDescent="0.2"/>
    <row r="218" ht="16.5" customHeight="1" x14ac:dyDescent="0.2"/>
    <row r="219" ht="16.5" customHeight="1" x14ac:dyDescent="0.2"/>
    <row r="220" ht="16.5" customHeight="1" x14ac:dyDescent="0.2"/>
    <row r="221" ht="16.5" customHeight="1" x14ac:dyDescent="0.2"/>
    <row r="222" ht="16.5" customHeight="1" x14ac:dyDescent="0.2"/>
    <row r="223" ht="16.5" customHeight="1" x14ac:dyDescent="0.2"/>
    <row r="224" ht="16.5" customHeight="1" x14ac:dyDescent="0.2"/>
    <row r="225" ht="16.5" customHeight="1" x14ac:dyDescent="0.2"/>
    <row r="226" ht="16.5" customHeight="1" x14ac:dyDescent="0.2"/>
    <row r="227" ht="16.5" customHeight="1" x14ac:dyDescent="0.2"/>
    <row r="228" ht="16.5" customHeight="1" x14ac:dyDescent="0.2"/>
    <row r="229" ht="16.5" customHeight="1" x14ac:dyDescent="0.2"/>
    <row r="230" ht="16.5" customHeight="1" x14ac:dyDescent="0.2"/>
    <row r="231" ht="16.5" customHeight="1" x14ac:dyDescent="0.2"/>
    <row r="232" ht="16.5" customHeight="1" x14ac:dyDescent="0.2"/>
  </sheetData>
  <sheetProtection algorithmName="SHA-512" hashValue="pI7HvAYIavdFOEV8M4aKZyeEvgCi62qMwW4/QTOG/FsYTwxr+rUPdh6ityt3SylOQu5eYLXJr+9zA4ucjuHh4w==" saltValue="5EWXSVv+8NeQOWLlOH3KeA==" spinCount="100000" sheet="1" insertHyperlinks="0" selectLockedCells="1"/>
  <mergeCells count="1235">
    <mergeCell ref="S52:T52"/>
    <mergeCell ref="S53:T53"/>
    <mergeCell ref="S54:T54"/>
    <mergeCell ref="S55:T55"/>
    <mergeCell ref="S56:T56"/>
    <mergeCell ref="S57:T57"/>
    <mergeCell ref="S58:T58"/>
    <mergeCell ref="S59:T59"/>
    <mergeCell ref="B9:J9"/>
    <mergeCell ref="S42:T42"/>
    <mergeCell ref="S43:T43"/>
    <mergeCell ref="S44:T44"/>
    <mergeCell ref="S45:T45"/>
    <mergeCell ref="S46:T46"/>
    <mergeCell ref="S33:T33"/>
    <mergeCell ref="S34:T34"/>
    <mergeCell ref="S35:T35"/>
    <mergeCell ref="S36:T36"/>
    <mergeCell ref="S37:T37"/>
    <mergeCell ref="S38:T38"/>
    <mergeCell ref="S39:T39"/>
    <mergeCell ref="S47:T47"/>
    <mergeCell ref="S48:T48"/>
    <mergeCell ref="S49:T49"/>
    <mergeCell ref="S50:T50"/>
    <mergeCell ref="S51:T51"/>
    <mergeCell ref="E54:F54"/>
    <mergeCell ref="E55:F55"/>
    <mergeCell ref="E56:F56"/>
    <mergeCell ref="E57:F57"/>
    <mergeCell ref="E58:F58"/>
    <mergeCell ref="E49:F49"/>
    <mergeCell ref="AB94:AD94"/>
    <mergeCell ref="AE94:AG94"/>
    <mergeCell ref="AH94:AI94"/>
    <mergeCell ref="AB95:AD95"/>
    <mergeCell ref="AE95:AG95"/>
    <mergeCell ref="AH95:AI95"/>
    <mergeCell ref="AB92:AD92"/>
    <mergeCell ref="AE92:AG92"/>
    <mergeCell ref="AH92:AI92"/>
    <mergeCell ref="AB93:AD93"/>
    <mergeCell ref="AE93:AG93"/>
    <mergeCell ref="AH93:AI93"/>
    <mergeCell ref="AB90:AD90"/>
    <mergeCell ref="AE90:AG90"/>
    <mergeCell ref="AH90:AI90"/>
    <mergeCell ref="AB91:AD91"/>
    <mergeCell ref="AE91:AG91"/>
    <mergeCell ref="AH91:AI91"/>
    <mergeCell ref="AE89:AG89"/>
    <mergeCell ref="AH89:AI89"/>
    <mergeCell ref="AB86:AD86"/>
    <mergeCell ref="AE86:AG86"/>
    <mergeCell ref="AH86:AI86"/>
    <mergeCell ref="AB87:AD87"/>
    <mergeCell ref="AE87:AG87"/>
    <mergeCell ref="AH87:AI87"/>
    <mergeCell ref="AB84:AD84"/>
    <mergeCell ref="AE84:AG84"/>
    <mergeCell ref="AH84:AI84"/>
    <mergeCell ref="AB85:AD85"/>
    <mergeCell ref="AE85:AG85"/>
    <mergeCell ref="AH85:AI85"/>
    <mergeCell ref="AB82:AD82"/>
    <mergeCell ref="AE82:AG82"/>
    <mergeCell ref="AH82:AI82"/>
    <mergeCell ref="AB83:AD83"/>
    <mergeCell ref="AE83:AG83"/>
    <mergeCell ref="AH83:AI83"/>
    <mergeCell ref="AB88:AD88"/>
    <mergeCell ref="AE88:AG88"/>
    <mergeCell ref="AH88:AI88"/>
    <mergeCell ref="AB89:AD89"/>
    <mergeCell ref="AB80:AD80"/>
    <mergeCell ref="AE80:AG80"/>
    <mergeCell ref="AH80:AI80"/>
    <mergeCell ref="AB81:AD81"/>
    <mergeCell ref="AE81:AG81"/>
    <mergeCell ref="AH81:AI81"/>
    <mergeCell ref="AB78:AD78"/>
    <mergeCell ref="AE78:AG78"/>
    <mergeCell ref="AH78:AI78"/>
    <mergeCell ref="AB79:AD79"/>
    <mergeCell ref="AE79:AG79"/>
    <mergeCell ref="AH79:AI79"/>
    <mergeCell ref="AB76:AD76"/>
    <mergeCell ref="AE76:AG76"/>
    <mergeCell ref="AH76:AI76"/>
    <mergeCell ref="AB77:AD77"/>
    <mergeCell ref="AE77:AG77"/>
    <mergeCell ref="AH77:AI77"/>
    <mergeCell ref="AB74:AD74"/>
    <mergeCell ref="AE74:AG74"/>
    <mergeCell ref="AH74:AI74"/>
    <mergeCell ref="AB75:AD75"/>
    <mergeCell ref="AE75:AG75"/>
    <mergeCell ref="AH75:AI75"/>
    <mergeCell ref="AB72:AD72"/>
    <mergeCell ref="AE72:AG72"/>
    <mergeCell ref="AH72:AI72"/>
    <mergeCell ref="AB73:AD73"/>
    <mergeCell ref="AE73:AG73"/>
    <mergeCell ref="AH73:AI73"/>
    <mergeCell ref="AB70:AD70"/>
    <mergeCell ref="AE70:AG70"/>
    <mergeCell ref="AH70:AI70"/>
    <mergeCell ref="AB71:AD71"/>
    <mergeCell ref="AE71:AG71"/>
    <mergeCell ref="AH71:AI71"/>
    <mergeCell ref="AB68:AD68"/>
    <mergeCell ref="AE68:AG68"/>
    <mergeCell ref="AH68:AI68"/>
    <mergeCell ref="AB69:AD69"/>
    <mergeCell ref="AE69:AG69"/>
    <mergeCell ref="AH69:AI69"/>
    <mergeCell ref="AB66:AD66"/>
    <mergeCell ref="AE66:AG66"/>
    <mergeCell ref="AH66:AI66"/>
    <mergeCell ref="AB67:AD67"/>
    <mergeCell ref="AE67:AG67"/>
    <mergeCell ref="AH67:AI67"/>
    <mergeCell ref="AB64:AD64"/>
    <mergeCell ref="AE64:AG64"/>
    <mergeCell ref="AH64:AI64"/>
    <mergeCell ref="AB65:AD65"/>
    <mergeCell ref="AE65:AG65"/>
    <mergeCell ref="AH65:AI65"/>
    <mergeCell ref="AB62:AD62"/>
    <mergeCell ref="AE62:AG62"/>
    <mergeCell ref="AH62:AI62"/>
    <mergeCell ref="AB63:AD63"/>
    <mergeCell ref="AE63:AG63"/>
    <mergeCell ref="AH63:AI63"/>
    <mergeCell ref="AB60:AD60"/>
    <mergeCell ref="AE60:AG60"/>
    <mergeCell ref="AH60:AI60"/>
    <mergeCell ref="AB61:AD61"/>
    <mergeCell ref="AE61:AG61"/>
    <mergeCell ref="AH61:AI61"/>
    <mergeCell ref="AB58:AD58"/>
    <mergeCell ref="AE58:AG58"/>
    <mergeCell ref="AH58:AI58"/>
    <mergeCell ref="AB59:AD59"/>
    <mergeCell ref="AE59:AG59"/>
    <mergeCell ref="AH59:AI59"/>
    <mergeCell ref="AB56:AD56"/>
    <mergeCell ref="AE56:AG56"/>
    <mergeCell ref="AH56:AI56"/>
    <mergeCell ref="AB57:AD57"/>
    <mergeCell ref="AE57:AG57"/>
    <mergeCell ref="AH57:AI57"/>
    <mergeCell ref="AB54:AD54"/>
    <mergeCell ref="AE54:AG54"/>
    <mergeCell ref="AH54:AI54"/>
    <mergeCell ref="AB55:AD55"/>
    <mergeCell ref="AE55:AG55"/>
    <mergeCell ref="AH55:AI55"/>
    <mergeCell ref="AB52:AD52"/>
    <mergeCell ref="AE52:AG52"/>
    <mergeCell ref="AH52:AI52"/>
    <mergeCell ref="AB53:AD53"/>
    <mergeCell ref="AE53:AG53"/>
    <mergeCell ref="AH53:AI53"/>
    <mergeCell ref="AB50:AD50"/>
    <mergeCell ref="AE50:AG50"/>
    <mergeCell ref="AH50:AI50"/>
    <mergeCell ref="AB51:AD51"/>
    <mergeCell ref="AE51:AG51"/>
    <mergeCell ref="AH51:AI51"/>
    <mergeCell ref="AB48:AD48"/>
    <mergeCell ref="AE48:AG48"/>
    <mergeCell ref="AH48:AI48"/>
    <mergeCell ref="AB49:AD49"/>
    <mergeCell ref="AE49:AG49"/>
    <mergeCell ref="AH49:AI49"/>
    <mergeCell ref="AB46:AD46"/>
    <mergeCell ref="AE46:AG46"/>
    <mergeCell ref="AH46:AI46"/>
    <mergeCell ref="AB47:AD47"/>
    <mergeCell ref="AE47:AG47"/>
    <mergeCell ref="AH47:AI47"/>
    <mergeCell ref="AB44:AD44"/>
    <mergeCell ref="AE44:AG44"/>
    <mergeCell ref="AH44:AI44"/>
    <mergeCell ref="AB45:AD45"/>
    <mergeCell ref="AE45:AG45"/>
    <mergeCell ref="AH45:AI45"/>
    <mergeCell ref="AB42:AD42"/>
    <mergeCell ref="AE42:AG42"/>
    <mergeCell ref="AH42:AI42"/>
    <mergeCell ref="AB43:AD43"/>
    <mergeCell ref="AE43:AG43"/>
    <mergeCell ref="AH43:AI43"/>
    <mergeCell ref="AB40:AD40"/>
    <mergeCell ref="AE40:AG40"/>
    <mergeCell ref="AH40:AI40"/>
    <mergeCell ref="AB41:AD41"/>
    <mergeCell ref="AE41:AG41"/>
    <mergeCell ref="AH41:AI41"/>
    <mergeCell ref="AB38:AD38"/>
    <mergeCell ref="AE38:AG38"/>
    <mergeCell ref="AH38:AI38"/>
    <mergeCell ref="AB39:AD39"/>
    <mergeCell ref="AE39:AG39"/>
    <mergeCell ref="AH39:AI39"/>
    <mergeCell ref="AB36:AD36"/>
    <mergeCell ref="AE36:AG36"/>
    <mergeCell ref="AH36:AI36"/>
    <mergeCell ref="AB37:AD37"/>
    <mergeCell ref="AE37:AG37"/>
    <mergeCell ref="AH37:AI37"/>
    <mergeCell ref="AB34:AD34"/>
    <mergeCell ref="AE34:AG34"/>
    <mergeCell ref="AH34:AI34"/>
    <mergeCell ref="AB35:AD35"/>
    <mergeCell ref="AE35:AG35"/>
    <mergeCell ref="AH35:AI35"/>
    <mergeCell ref="AB32:AD32"/>
    <mergeCell ref="AE32:AG32"/>
    <mergeCell ref="AH32:AI32"/>
    <mergeCell ref="AB33:AD33"/>
    <mergeCell ref="AE33:AG33"/>
    <mergeCell ref="AH33:AI33"/>
    <mergeCell ref="AB30:AD30"/>
    <mergeCell ref="AE30:AG30"/>
    <mergeCell ref="AH30:AI30"/>
    <mergeCell ref="AB31:AD31"/>
    <mergeCell ref="AE31:AG31"/>
    <mergeCell ref="AH31:AI31"/>
    <mergeCell ref="AB28:AD28"/>
    <mergeCell ref="AE28:AG28"/>
    <mergeCell ref="AH28:AI28"/>
    <mergeCell ref="AB29:AD29"/>
    <mergeCell ref="AE29:AG29"/>
    <mergeCell ref="AH29:AI29"/>
    <mergeCell ref="AB26:AD26"/>
    <mergeCell ref="AE26:AG26"/>
    <mergeCell ref="AH26:AI26"/>
    <mergeCell ref="AB27:AD27"/>
    <mergeCell ref="AE27:AG27"/>
    <mergeCell ref="AH27:AI27"/>
    <mergeCell ref="AB24:AD24"/>
    <mergeCell ref="AE24:AG24"/>
    <mergeCell ref="AH24:AI24"/>
    <mergeCell ref="AB25:AD25"/>
    <mergeCell ref="AE25:AG25"/>
    <mergeCell ref="AH25:AI25"/>
    <mergeCell ref="AB22:AD22"/>
    <mergeCell ref="AE22:AG22"/>
    <mergeCell ref="AH22:AI22"/>
    <mergeCell ref="AB23:AD23"/>
    <mergeCell ref="AE23:AG23"/>
    <mergeCell ref="AH23:AI23"/>
    <mergeCell ref="V95:AA95"/>
    <mergeCell ref="AB17:AD17"/>
    <mergeCell ref="AE17:AG17"/>
    <mergeCell ref="AH17:AI17"/>
    <mergeCell ref="AB18:AD18"/>
    <mergeCell ref="AE18:AG18"/>
    <mergeCell ref="AH18:AI18"/>
    <mergeCell ref="AB19:AD19"/>
    <mergeCell ref="AE19:AG19"/>
    <mergeCell ref="AH19:AI19"/>
    <mergeCell ref="AB20:AD20"/>
    <mergeCell ref="AE20:AG20"/>
    <mergeCell ref="AH20:AI20"/>
    <mergeCell ref="AB21:AD21"/>
    <mergeCell ref="AE21:AG21"/>
    <mergeCell ref="AH21:AI21"/>
    <mergeCell ref="V90:AA90"/>
    <mergeCell ref="V91:AA91"/>
    <mergeCell ref="V92:AA92"/>
    <mergeCell ref="V93:AA93"/>
    <mergeCell ref="V94:AA94"/>
    <mergeCell ref="V85:AA85"/>
    <mergeCell ref="V86:AA86"/>
    <mergeCell ref="V87:AA87"/>
    <mergeCell ref="V88:AA88"/>
    <mergeCell ref="V89:AA89"/>
    <mergeCell ref="V80:AA80"/>
    <mergeCell ref="V81:AA81"/>
    <mergeCell ref="V82:AA82"/>
    <mergeCell ref="V83:AA83"/>
    <mergeCell ref="V84:AA84"/>
    <mergeCell ref="V75:AA75"/>
    <mergeCell ref="V76:AA76"/>
    <mergeCell ref="V77:AA77"/>
    <mergeCell ref="V78:AA78"/>
    <mergeCell ref="V79:AA79"/>
    <mergeCell ref="V70:AA70"/>
    <mergeCell ref="V71:AA71"/>
    <mergeCell ref="V72:AA72"/>
    <mergeCell ref="V73:AA73"/>
    <mergeCell ref="V74:AA74"/>
    <mergeCell ref="V65:AA65"/>
    <mergeCell ref="V66:AA66"/>
    <mergeCell ref="V67:AA67"/>
    <mergeCell ref="V68:AA68"/>
    <mergeCell ref="V69:AA69"/>
    <mergeCell ref="V60:AA60"/>
    <mergeCell ref="V61:AA61"/>
    <mergeCell ref="V62:AA62"/>
    <mergeCell ref="V63:AA63"/>
    <mergeCell ref="V64:AA64"/>
    <mergeCell ref="V55:AA55"/>
    <mergeCell ref="V56:AA56"/>
    <mergeCell ref="V57:AA57"/>
    <mergeCell ref="V58:AA58"/>
    <mergeCell ref="V59:AA59"/>
    <mergeCell ref="V50:AA50"/>
    <mergeCell ref="V51:AA51"/>
    <mergeCell ref="V52:AA52"/>
    <mergeCell ref="V53:AA53"/>
    <mergeCell ref="V54:AA54"/>
    <mergeCell ref="V45:AA45"/>
    <mergeCell ref="V46:AA46"/>
    <mergeCell ref="V47:AA47"/>
    <mergeCell ref="V48:AA48"/>
    <mergeCell ref="V49:AA49"/>
    <mergeCell ref="V40:AA40"/>
    <mergeCell ref="V41:AA41"/>
    <mergeCell ref="V42:AA42"/>
    <mergeCell ref="V43:AA43"/>
    <mergeCell ref="V44:AA44"/>
    <mergeCell ref="V38:AA38"/>
    <mergeCell ref="V39:AA39"/>
    <mergeCell ref="V30:AA30"/>
    <mergeCell ref="V31:AA31"/>
    <mergeCell ref="V32:AA32"/>
    <mergeCell ref="V33:AA33"/>
    <mergeCell ref="V34:AA34"/>
    <mergeCell ref="V25:AA25"/>
    <mergeCell ref="V26:AA26"/>
    <mergeCell ref="V27:AA27"/>
    <mergeCell ref="V28:AA28"/>
    <mergeCell ref="V29:AA29"/>
    <mergeCell ref="V20:AA20"/>
    <mergeCell ref="V21:AA21"/>
    <mergeCell ref="V22:AA22"/>
    <mergeCell ref="V23:AA23"/>
    <mergeCell ref="V24:AA24"/>
    <mergeCell ref="V17:AA17"/>
    <mergeCell ref="V18:AA18"/>
    <mergeCell ref="V19:AA19"/>
    <mergeCell ref="K3:L3"/>
    <mergeCell ref="N3:O3"/>
    <mergeCell ref="V16:AA16"/>
    <mergeCell ref="F8:M8"/>
    <mergeCell ref="K15:L15"/>
    <mergeCell ref="O15:P15"/>
    <mergeCell ref="D8:E8"/>
    <mergeCell ref="E94:F94"/>
    <mergeCell ref="E95:F95"/>
    <mergeCell ref="E89:F89"/>
    <mergeCell ref="E90:F90"/>
    <mergeCell ref="E91:F91"/>
    <mergeCell ref="E92:F92"/>
    <mergeCell ref="E93:F93"/>
    <mergeCell ref="E84:F84"/>
    <mergeCell ref="E85:F85"/>
    <mergeCell ref="E86:F86"/>
    <mergeCell ref="E87:F87"/>
    <mergeCell ref="E88:F88"/>
    <mergeCell ref="E79:F79"/>
    <mergeCell ref="E80:F80"/>
    <mergeCell ref="E81:F81"/>
    <mergeCell ref="E82:F82"/>
    <mergeCell ref="E83:F83"/>
    <mergeCell ref="E74:F74"/>
    <mergeCell ref="E75:F75"/>
    <mergeCell ref="V35:AA35"/>
    <mergeCell ref="V36:AA36"/>
    <mergeCell ref="V37:AA37"/>
    <mergeCell ref="E76:F76"/>
    <mergeCell ref="E77:F77"/>
    <mergeCell ref="E78:F78"/>
    <mergeCell ref="E69:F69"/>
    <mergeCell ref="E70:F70"/>
    <mergeCell ref="E71:F71"/>
    <mergeCell ref="E72:F72"/>
    <mergeCell ref="E73:F73"/>
    <mergeCell ref="E64:F64"/>
    <mergeCell ref="E65:F65"/>
    <mergeCell ref="E66:F66"/>
    <mergeCell ref="E67:F67"/>
    <mergeCell ref="E68:F68"/>
    <mergeCell ref="E59:F59"/>
    <mergeCell ref="E60:F60"/>
    <mergeCell ref="E61:F61"/>
    <mergeCell ref="E62:F62"/>
    <mergeCell ref="E63:F63"/>
    <mergeCell ref="E50:F50"/>
    <mergeCell ref="E51:F51"/>
    <mergeCell ref="E52:F52"/>
    <mergeCell ref="E53:F53"/>
    <mergeCell ref="E44:F44"/>
    <mergeCell ref="E45:F45"/>
    <mergeCell ref="E46:F46"/>
    <mergeCell ref="E47:F47"/>
    <mergeCell ref="E48:F48"/>
    <mergeCell ref="E39:F39"/>
    <mergeCell ref="E40:F40"/>
    <mergeCell ref="E41:F41"/>
    <mergeCell ref="E42:F42"/>
    <mergeCell ref="E43:F43"/>
    <mergeCell ref="E34:F34"/>
    <mergeCell ref="E35:F35"/>
    <mergeCell ref="E36:F36"/>
    <mergeCell ref="E37:F37"/>
    <mergeCell ref="E38:F3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O93:P93"/>
    <mergeCell ref="O94:P94"/>
    <mergeCell ref="O68:P68"/>
    <mergeCell ref="O69:P69"/>
    <mergeCell ref="O70:P70"/>
    <mergeCell ref="O71:P71"/>
    <mergeCell ref="O72:P72"/>
    <mergeCell ref="O63:P63"/>
    <mergeCell ref="O64:P64"/>
    <mergeCell ref="O65:P65"/>
    <mergeCell ref="O66:P66"/>
    <mergeCell ref="O67:P67"/>
    <mergeCell ref="O58:P58"/>
    <mergeCell ref="O59:P59"/>
    <mergeCell ref="O60:P60"/>
    <mergeCell ref="O61:P61"/>
    <mergeCell ref="O62:P62"/>
    <mergeCell ref="O95:P95"/>
    <mergeCell ref="O88:P88"/>
    <mergeCell ref="O89:P89"/>
    <mergeCell ref="O90:P90"/>
    <mergeCell ref="O91:P91"/>
    <mergeCell ref="O92:P92"/>
    <mergeCell ref="O83:P83"/>
    <mergeCell ref="O84:P84"/>
    <mergeCell ref="O85:P85"/>
    <mergeCell ref="O86:P86"/>
    <mergeCell ref="O87:P87"/>
    <mergeCell ref="O78:P78"/>
    <mergeCell ref="O79:P79"/>
    <mergeCell ref="O80:P80"/>
    <mergeCell ref="O81:P81"/>
    <mergeCell ref="O82:P82"/>
    <mergeCell ref="O73:P73"/>
    <mergeCell ref="O74:P74"/>
    <mergeCell ref="O75:P75"/>
    <mergeCell ref="O76:P76"/>
    <mergeCell ref="O77:P77"/>
    <mergeCell ref="O53:P53"/>
    <mergeCell ref="O54:P54"/>
    <mergeCell ref="O55:P55"/>
    <mergeCell ref="O56:P56"/>
    <mergeCell ref="O57:P57"/>
    <mergeCell ref="O48:P48"/>
    <mergeCell ref="O49:P49"/>
    <mergeCell ref="O50:P50"/>
    <mergeCell ref="O51:P51"/>
    <mergeCell ref="O52:P52"/>
    <mergeCell ref="O43:P43"/>
    <mergeCell ref="O44:P44"/>
    <mergeCell ref="O45:P45"/>
    <mergeCell ref="O46:P46"/>
    <mergeCell ref="O47:P47"/>
    <mergeCell ref="O38:P38"/>
    <mergeCell ref="O39:P39"/>
    <mergeCell ref="O40:P40"/>
    <mergeCell ref="O41:P41"/>
    <mergeCell ref="O42:P42"/>
    <mergeCell ref="O33:P33"/>
    <mergeCell ref="O34:P34"/>
    <mergeCell ref="O35:P35"/>
    <mergeCell ref="O36:P36"/>
    <mergeCell ref="O37:P37"/>
    <mergeCell ref="O28:P28"/>
    <mergeCell ref="O29:P29"/>
    <mergeCell ref="O30:P30"/>
    <mergeCell ref="O31:P31"/>
    <mergeCell ref="O32:P32"/>
    <mergeCell ref="O23:P23"/>
    <mergeCell ref="O24:P24"/>
    <mergeCell ref="O25:P25"/>
    <mergeCell ref="O26:P26"/>
    <mergeCell ref="O27:P27"/>
    <mergeCell ref="K91:L91"/>
    <mergeCell ref="K92:L92"/>
    <mergeCell ref="K71:L71"/>
    <mergeCell ref="K72:L72"/>
    <mergeCell ref="K73:L73"/>
    <mergeCell ref="K74:L74"/>
    <mergeCell ref="K75:L75"/>
    <mergeCell ref="K66:L66"/>
    <mergeCell ref="K67:L67"/>
    <mergeCell ref="K68:L68"/>
    <mergeCell ref="K69:L69"/>
    <mergeCell ref="K70:L70"/>
    <mergeCell ref="K61:L61"/>
    <mergeCell ref="K62:L62"/>
    <mergeCell ref="K63:L63"/>
    <mergeCell ref="K64:L64"/>
    <mergeCell ref="K65:L65"/>
    <mergeCell ref="K93:L93"/>
    <mergeCell ref="K94:L94"/>
    <mergeCell ref="K95:L95"/>
    <mergeCell ref="K86:L86"/>
    <mergeCell ref="K87:L87"/>
    <mergeCell ref="K88:L88"/>
    <mergeCell ref="K89:L89"/>
    <mergeCell ref="K90:L90"/>
    <mergeCell ref="K81:L81"/>
    <mergeCell ref="K82:L82"/>
    <mergeCell ref="K83:L83"/>
    <mergeCell ref="K84:L84"/>
    <mergeCell ref="K85:L85"/>
    <mergeCell ref="K76:L76"/>
    <mergeCell ref="K77:L77"/>
    <mergeCell ref="K78:L78"/>
    <mergeCell ref="K79:L79"/>
    <mergeCell ref="K80:L80"/>
    <mergeCell ref="K56:L56"/>
    <mergeCell ref="K57:L57"/>
    <mergeCell ref="K58:L58"/>
    <mergeCell ref="K59:L59"/>
    <mergeCell ref="K60:L60"/>
    <mergeCell ref="K51:L51"/>
    <mergeCell ref="K52:L52"/>
    <mergeCell ref="K53:L53"/>
    <mergeCell ref="K54:L54"/>
    <mergeCell ref="K55:L55"/>
    <mergeCell ref="K46:L46"/>
    <mergeCell ref="K47:L47"/>
    <mergeCell ref="K48:L48"/>
    <mergeCell ref="K49:L49"/>
    <mergeCell ref="K50:L50"/>
    <mergeCell ref="K41:L41"/>
    <mergeCell ref="K42:L42"/>
    <mergeCell ref="K43:L43"/>
    <mergeCell ref="K44:L44"/>
    <mergeCell ref="K45:L45"/>
    <mergeCell ref="K36:L36"/>
    <mergeCell ref="K37:L37"/>
    <mergeCell ref="K38:L38"/>
    <mergeCell ref="K39:L39"/>
    <mergeCell ref="K40:L40"/>
    <mergeCell ref="K31:L31"/>
    <mergeCell ref="K32:L32"/>
    <mergeCell ref="K33:L33"/>
    <mergeCell ref="K34:L34"/>
    <mergeCell ref="K35:L35"/>
    <mergeCell ref="K19:L19"/>
    <mergeCell ref="K20:L20"/>
    <mergeCell ref="K21:L21"/>
    <mergeCell ref="K22:L22"/>
    <mergeCell ref="K23:L23"/>
    <mergeCell ref="K24:L24"/>
    <mergeCell ref="K25:L25"/>
    <mergeCell ref="K26:L26"/>
    <mergeCell ref="K27:L27"/>
    <mergeCell ref="K28:L28"/>
    <mergeCell ref="K29:L29"/>
    <mergeCell ref="K30:L30"/>
    <mergeCell ref="H93:I93"/>
    <mergeCell ref="H94:I94"/>
    <mergeCell ref="H95:I95"/>
    <mergeCell ref="H88:I88"/>
    <mergeCell ref="H89:I89"/>
    <mergeCell ref="H90:I90"/>
    <mergeCell ref="H91:I91"/>
    <mergeCell ref="H92:I92"/>
    <mergeCell ref="H83:I83"/>
    <mergeCell ref="H84:I84"/>
    <mergeCell ref="H85:I85"/>
    <mergeCell ref="H86:I86"/>
    <mergeCell ref="H87:I87"/>
    <mergeCell ref="H78:I78"/>
    <mergeCell ref="H79:I79"/>
    <mergeCell ref="H80:I80"/>
    <mergeCell ref="H81:I81"/>
    <mergeCell ref="H82:I82"/>
    <mergeCell ref="H73:I73"/>
    <mergeCell ref="H74:I74"/>
    <mergeCell ref="H75:I75"/>
    <mergeCell ref="H76:I76"/>
    <mergeCell ref="H77:I77"/>
    <mergeCell ref="H68:I68"/>
    <mergeCell ref="H69:I69"/>
    <mergeCell ref="H70:I70"/>
    <mergeCell ref="H71:I71"/>
    <mergeCell ref="H72:I72"/>
    <mergeCell ref="H63:I63"/>
    <mergeCell ref="H64:I64"/>
    <mergeCell ref="H65:I65"/>
    <mergeCell ref="H66:I66"/>
    <mergeCell ref="H67:I67"/>
    <mergeCell ref="H58:I58"/>
    <mergeCell ref="H59:I59"/>
    <mergeCell ref="H60:I60"/>
    <mergeCell ref="H61:I61"/>
    <mergeCell ref="H62:I62"/>
    <mergeCell ref="H53:I53"/>
    <mergeCell ref="H54:I54"/>
    <mergeCell ref="H55:I55"/>
    <mergeCell ref="H56:I56"/>
    <mergeCell ref="H57:I57"/>
    <mergeCell ref="H48:I48"/>
    <mergeCell ref="H49:I49"/>
    <mergeCell ref="H50:I50"/>
    <mergeCell ref="H51:I51"/>
    <mergeCell ref="H52:I52"/>
    <mergeCell ref="H43:I43"/>
    <mergeCell ref="H44:I44"/>
    <mergeCell ref="H45:I45"/>
    <mergeCell ref="H46:I46"/>
    <mergeCell ref="H47:I47"/>
    <mergeCell ref="H38:I38"/>
    <mergeCell ref="H39:I39"/>
    <mergeCell ref="H40:I40"/>
    <mergeCell ref="H41:I41"/>
    <mergeCell ref="H42:I42"/>
    <mergeCell ref="H33:I33"/>
    <mergeCell ref="H34:I34"/>
    <mergeCell ref="H35:I35"/>
    <mergeCell ref="H36:I36"/>
    <mergeCell ref="H37:I37"/>
    <mergeCell ref="H28:I28"/>
    <mergeCell ref="H29:I29"/>
    <mergeCell ref="H30:I30"/>
    <mergeCell ref="H31:I31"/>
    <mergeCell ref="H32:I32"/>
    <mergeCell ref="H23:I23"/>
    <mergeCell ref="H24:I24"/>
    <mergeCell ref="H25:I25"/>
    <mergeCell ref="H26:I26"/>
    <mergeCell ref="H27:I27"/>
    <mergeCell ref="H19:I19"/>
    <mergeCell ref="H20:I20"/>
    <mergeCell ref="H21:I21"/>
    <mergeCell ref="H22:I22"/>
    <mergeCell ref="AB16:AD16"/>
    <mergeCell ref="A13:A15"/>
    <mergeCell ref="V15:AA15"/>
    <mergeCell ref="AB13:AD13"/>
    <mergeCell ref="AE13:AG13"/>
    <mergeCell ref="AH12:AI12"/>
    <mergeCell ref="V13:AA13"/>
    <mergeCell ref="AE12:AG12"/>
    <mergeCell ref="AB12:AD12"/>
    <mergeCell ref="K13:L13"/>
    <mergeCell ref="O13:P13"/>
    <mergeCell ref="E11:F12"/>
    <mergeCell ref="E13:F13"/>
    <mergeCell ref="E16:F16"/>
    <mergeCell ref="M11:N11"/>
    <mergeCell ref="C11:C12"/>
    <mergeCell ref="A11:A12"/>
    <mergeCell ref="Q11:R11"/>
    <mergeCell ref="B11:B12"/>
    <mergeCell ref="D11:D12"/>
    <mergeCell ref="J11:J12"/>
    <mergeCell ref="G11:G12"/>
    <mergeCell ref="AE16:AG16"/>
    <mergeCell ref="AH16:AI16"/>
    <mergeCell ref="AH14:AI14"/>
    <mergeCell ref="H11:I12"/>
    <mergeCell ref="K11:L12"/>
    <mergeCell ref="O11:P12"/>
    <mergeCell ref="K18:L18"/>
    <mergeCell ref="O18:P18"/>
    <mergeCell ref="O17:P17"/>
    <mergeCell ref="O16:P16"/>
    <mergeCell ref="E17:F17"/>
    <mergeCell ref="E18:F18"/>
    <mergeCell ref="H18:I18"/>
    <mergeCell ref="H13:I13"/>
    <mergeCell ref="H16:I16"/>
    <mergeCell ref="H17:I17"/>
    <mergeCell ref="K16:L16"/>
    <mergeCell ref="K17:L17"/>
    <mergeCell ref="P164:Q164"/>
    <mergeCell ref="R164:S164"/>
    <mergeCell ref="P160:Q160"/>
    <mergeCell ref="R160:S160"/>
    <mergeCell ref="B161:G161"/>
    <mergeCell ref="H161:I161"/>
    <mergeCell ref="J161:K161"/>
    <mergeCell ref="L161:M161"/>
    <mergeCell ref="N161:O161"/>
    <mergeCell ref="P161:Q161"/>
    <mergeCell ref="R161:S161"/>
    <mergeCell ref="B160:D160"/>
    <mergeCell ref="H160:I160"/>
    <mergeCell ref="J160:K160"/>
    <mergeCell ref="L160:M160"/>
    <mergeCell ref="N160:O160"/>
    <mergeCell ref="O19:P19"/>
    <mergeCell ref="O20:P20"/>
    <mergeCell ref="O21:P21"/>
    <mergeCell ref="O22:P22"/>
    <mergeCell ref="B165:G165"/>
    <mergeCell ref="H165:I165"/>
    <mergeCell ref="J165:K165"/>
    <mergeCell ref="L165:M165"/>
    <mergeCell ref="N165:O165"/>
    <mergeCell ref="P165:Q165"/>
    <mergeCell ref="R165:S165"/>
    <mergeCell ref="B164:D164"/>
    <mergeCell ref="H164:I164"/>
    <mergeCell ref="J164:K164"/>
    <mergeCell ref="L164:M164"/>
    <mergeCell ref="N164:O164"/>
    <mergeCell ref="P162:Q162"/>
    <mergeCell ref="R162:S162"/>
    <mergeCell ref="B163:G163"/>
    <mergeCell ref="H163:I163"/>
    <mergeCell ref="J163:K163"/>
    <mergeCell ref="L163:M163"/>
    <mergeCell ref="N163:O163"/>
    <mergeCell ref="P163:Q163"/>
    <mergeCell ref="R163:S163"/>
    <mergeCell ref="B162:D162"/>
    <mergeCell ref="H162:I162"/>
    <mergeCell ref="J162:K162"/>
    <mergeCell ref="L162:M162"/>
    <mergeCell ref="N162:O162"/>
    <mergeCell ref="P158:Q158"/>
    <mergeCell ref="R158:S158"/>
    <mergeCell ref="B159:G159"/>
    <mergeCell ref="H159:I159"/>
    <mergeCell ref="J159:K159"/>
    <mergeCell ref="L159:M159"/>
    <mergeCell ref="N159:O159"/>
    <mergeCell ref="P159:Q159"/>
    <mergeCell ref="R159:S159"/>
    <mergeCell ref="B158:D158"/>
    <mergeCell ref="H158:I158"/>
    <mergeCell ref="J158:K158"/>
    <mergeCell ref="L158:M158"/>
    <mergeCell ref="N158:O158"/>
    <mergeCell ref="P156:Q156"/>
    <mergeCell ref="R156:S156"/>
    <mergeCell ref="B157:G157"/>
    <mergeCell ref="H157:I157"/>
    <mergeCell ref="J157:K157"/>
    <mergeCell ref="L157:M157"/>
    <mergeCell ref="N157:O157"/>
    <mergeCell ref="P157:Q157"/>
    <mergeCell ref="R157:S157"/>
    <mergeCell ref="B156:D156"/>
    <mergeCell ref="H156:I156"/>
    <mergeCell ref="J156:K156"/>
    <mergeCell ref="L156:M156"/>
    <mergeCell ref="N156:O156"/>
    <mergeCell ref="P154:Q154"/>
    <mergeCell ref="R154:S154"/>
    <mergeCell ref="B155:G155"/>
    <mergeCell ref="H155:I155"/>
    <mergeCell ref="J155:K155"/>
    <mergeCell ref="L155:M155"/>
    <mergeCell ref="N155:O155"/>
    <mergeCell ref="P155:Q155"/>
    <mergeCell ref="R155:S155"/>
    <mergeCell ref="B154:D154"/>
    <mergeCell ref="H154:I154"/>
    <mergeCell ref="J154:K154"/>
    <mergeCell ref="L154:M154"/>
    <mergeCell ref="N154:O154"/>
    <mergeCell ref="P152:Q152"/>
    <mergeCell ref="R152:S152"/>
    <mergeCell ref="B153:G153"/>
    <mergeCell ref="H153:I153"/>
    <mergeCell ref="J153:K153"/>
    <mergeCell ref="L153:M153"/>
    <mergeCell ref="N153:O153"/>
    <mergeCell ref="P153:Q153"/>
    <mergeCell ref="R153:S153"/>
    <mergeCell ref="B152:D152"/>
    <mergeCell ref="H152:I152"/>
    <mergeCell ref="J152:K152"/>
    <mergeCell ref="L152:M152"/>
    <mergeCell ref="N152:O152"/>
    <mergeCell ref="P150:Q150"/>
    <mergeCell ref="R150:S150"/>
    <mergeCell ref="B151:G151"/>
    <mergeCell ref="H151:I151"/>
    <mergeCell ref="J151:K151"/>
    <mergeCell ref="L151:M151"/>
    <mergeCell ref="N151:O151"/>
    <mergeCell ref="P151:Q151"/>
    <mergeCell ref="R151:S151"/>
    <mergeCell ref="B150:D150"/>
    <mergeCell ref="H150:I150"/>
    <mergeCell ref="J150:K150"/>
    <mergeCell ref="L150:M150"/>
    <mergeCell ref="N150:O150"/>
    <mergeCell ref="P148:Q148"/>
    <mergeCell ref="R148:S148"/>
    <mergeCell ref="B149:G149"/>
    <mergeCell ref="H149:I149"/>
    <mergeCell ref="J149:K149"/>
    <mergeCell ref="L149:M149"/>
    <mergeCell ref="N149:O149"/>
    <mergeCell ref="P149:Q149"/>
    <mergeCell ref="R149:S149"/>
    <mergeCell ref="B148:D148"/>
    <mergeCell ref="H148:I148"/>
    <mergeCell ref="J148:K148"/>
    <mergeCell ref="L148:M148"/>
    <mergeCell ref="N148:O148"/>
    <mergeCell ref="P146:Q146"/>
    <mergeCell ref="R146:S146"/>
    <mergeCell ref="B147:G147"/>
    <mergeCell ref="H147:I147"/>
    <mergeCell ref="J147:K147"/>
    <mergeCell ref="L147:M147"/>
    <mergeCell ref="N147:O147"/>
    <mergeCell ref="P147:Q147"/>
    <mergeCell ref="R147:S147"/>
    <mergeCell ref="B146:D146"/>
    <mergeCell ref="H146:I146"/>
    <mergeCell ref="J146:K146"/>
    <mergeCell ref="L146:M146"/>
    <mergeCell ref="N146:O146"/>
    <mergeCell ref="P144:Q144"/>
    <mergeCell ref="R144:S144"/>
    <mergeCell ref="B145:G145"/>
    <mergeCell ref="H145:I145"/>
    <mergeCell ref="J145:K145"/>
    <mergeCell ref="L145:M145"/>
    <mergeCell ref="N145:O145"/>
    <mergeCell ref="P145:Q145"/>
    <mergeCell ref="R145:S145"/>
    <mergeCell ref="B144:D144"/>
    <mergeCell ref="H144:I144"/>
    <mergeCell ref="J144:K144"/>
    <mergeCell ref="L144:M144"/>
    <mergeCell ref="N144:O144"/>
    <mergeCell ref="P142:Q142"/>
    <mergeCell ref="R142:S142"/>
    <mergeCell ref="B143:G143"/>
    <mergeCell ref="H143:I143"/>
    <mergeCell ref="J143:K143"/>
    <mergeCell ref="L143:M143"/>
    <mergeCell ref="N143:O143"/>
    <mergeCell ref="P143:Q143"/>
    <mergeCell ref="R143:S143"/>
    <mergeCell ref="B142:D142"/>
    <mergeCell ref="H142:I142"/>
    <mergeCell ref="J142:K142"/>
    <mergeCell ref="L142:M142"/>
    <mergeCell ref="N142:O142"/>
    <mergeCell ref="P140:Q140"/>
    <mergeCell ref="R140:S140"/>
    <mergeCell ref="B141:G141"/>
    <mergeCell ref="H141:I141"/>
    <mergeCell ref="J141:K141"/>
    <mergeCell ref="L141:M141"/>
    <mergeCell ref="N141:O141"/>
    <mergeCell ref="P141:Q141"/>
    <mergeCell ref="R141:S141"/>
    <mergeCell ref="B140:D140"/>
    <mergeCell ref="H140:I140"/>
    <mergeCell ref="J140:K140"/>
    <mergeCell ref="L140:M140"/>
    <mergeCell ref="N140:O140"/>
    <mergeCell ref="P138:Q138"/>
    <mergeCell ref="R138:S138"/>
    <mergeCell ref="B139:G139"/>
    <mergeCell ref="H139:I139"/>
    <mergeCell ref="J139:K139"/>
    <mergeCell ref="L139:M139"/>
    <mergeCell ref="N139:O139"/>
    <mergeCell ref="P139:Q139"/>
    <mergeCell ref="R139:S139"/>
    <mergeCell ref="B138:D138"/>
    <mergeCell ref="H138:I138"/>
    <mergeCell ref="J138:K138"/>
    <mergeCell ref="L138:M138"/>
    <mergeCell ref="N138:O138"/>
    <mergeCell ref="P136:Q136"/>
    <mergeCell ref="R136:S136"/>
    <mergeCell ref="B137:G137"/>
    <mergeCell ref="H137:I137"/>
    <mergeCell ref="J137:K137"/>
    <mergeCell ref="L137:M137"/>
    <mergeCell ref="N137:O137"/>
    <mergeCell ref="P137:Q137"/>
    <mergeCell ref="R137:S137"/>
    <mergeCell ref="B136:D136"/>
    <mergeCell ref="H136:I136"/>
    <mergeCell ref="J136:K136"/>
    <mergeCell ref="L136:M136"/>
    <mergeCell ref="N136:O136"/>
    <mergeCell ref="P134:Q134"/>
    <mergeCell ref="R134:S134"/>
    <mergeCell ref="B135:G135"/>
    <mergeCell ref="H135:I135"/>
    <mergeCell ref="J135:K135"/>
    <mergeCell ref="L135:M135"/>
    <mergeCell ref="N135:O135"/>
    <mergeCell ref="P135:Q135"/>
    <mergeCell ref="R135:S135"/>
    <mergeCell ref="B134:D134"/>
    <mergeCell ref="H134:I134"/>
    <mergeCell ref="J134:K134"/>
    <mergeCell ref="L134:M134"/>
    <mergeCell ref="N134:O134"/>
    <mergeCell ref="P132:Q132"/>
    <mergeCell ref="R132:S132"/>
    <mergeCell ref="B133:G133"/>
    <mergeCell ref="H133:I133"/>
    <mergeCell ref="J133:K133"/>
    <mergeCell ref="L133:M133"/>
    <mergeCell ref="N133:O133"/>
    <mergeCell ref="P133:Q133"/>
    <mergeCell ref="R133:S133"/>
    <mergeCell ref="B132:D132"/>
    <mergeCell ref="H132:I132"/>
    <mergeCell ref="J132:K132"/>
    <mergeCell ref="L132:M132"/>
    <mergeCell ref="N132:O132"/>
    <mergeCell ref="R130:S130"/>
    <mergeCell ref="B131:G131"/>
    <mergeCell ref="H131:I131"/>
    <mergeCell ref="J131:K131"/>
    <mergeCell ref="L131:M131"/>
    <mergeCell ref="N131:O131"/>
    <mergeCell ref="P131:Q131"/>
    <mergeCell ref="R131:S131"/>
    <mergeCell ref="H130:I130"/>
    <mergeCell ref="J130:K130"/>
    <mergeCell ref="L130:M130"/>
    <mergeCell ref="N130:O130"/>
    <mergeCell ref="P130:Q130"/>
    <mergeCell ref="R128:S128"/>
    <mergeCell ref="B129:G129"/>
    <mergeCell ref="H129:I129"/>
    <mergeCell ref="J129:K129"/>
    <mergeCell ref="L129:M129"/>
    <mergeCell ref="N129:O129"/>
    <mergeCell ref="P129:Q129"/>
    <mergeCell ref="R129:S129"/>
    <mergeCell ref="H128:I128"/>
    <mergeCell ref="J128:K128"/>
    <mergeCell ref="L128:M128"/>
    <mergeCell ref="N128:O128"/>
    <mergeCell ref="P128:Q128"/>
    <mergeCell ref="R126:S126"/>
    <mergeCell ref="B127:G127"/>
    <mergeCell ref="H127:I127"/>
    <mergeCell ref="J127:K127"/>
    <mergeCell ref="L127:M127"/>
    <mergeCell ref="N127:O127"/>
    <mergeCell ref="P127:Q127"/>
    <mergeCell ref="R127:S127"/>
    <mergeCell ref="H126:I126"/>
    <mergeCell ref="J126:K126"/>
    <mergeCell ref="L126:M126"/>
    <mergeCell ref="N126:O126"/>
    <mergeCell ref="P126:Q126"/>
    <mergeCell ref="R124:S124"/>
    <mergeCell ref="B125:G125"/>
    <mergeCell ref="H125:I125"/>
    <mergeCell ref="J125:K125"/>
    <mergeCell ref="L125:M125"/>
    <mergeCell ref="N125:O125"/>
    <mergeCell ref="P125:Q125"/>
    <mergeCell ref="R125:S125"/>
    <mergeCell ref="H124:I124"/>
    <mergeCell ref="J124:K124"/>
    <mergeCell ref="L124:M124"/>
    <mergeCell ref="N124:O124"/>
    <mergeCell ref="P124:Q124"/>
    <mergeCell ref="R122:S122"/>
    <mergeCell ref="B123:G123"/>
    <mergeCell ref="H123:I123"/>
    <mergeCell ref="J123:K123"/>
    <mergeCell ref="L123:M123"/>
    <mergeCell ref="N123:O123"/>
    <mergeCell ref="P123:Q123"/>
    <mergeCell ref="R123:S123"/>
    <mergeCell ref="H122:I122"/>
    <mergeCell ref="J122:K122"/>
    <mergeCell ref="L122:M122"/>
    <mergeCell ref="N122:O122"/>
    <mergeCell ref="P122:Q122"/>
    <mergeCell ref="R120:S120"/>
    <mergeCell ref="B121:G121"/>
    <mergeCell ref="H121:I121"/>
    <mergeCell ref="J121:K121"/>
    <mergeCell ref="L121:M121"/>
    <mergeCell ref="N121:O121"/>
    <mergeCell ref="P121:Q121"/>
    <mergeCell ref="R121:S121"/>
    <mergeCell ref="H120:I120"/>
    <mergeCell ref="J120:K120"/>
    <mergeCell ref="L120:M120"/>
    <mergeCell ref="N120:O120"/>
    <mergeCell ref="P120:Q120"/>
    <mergeCell ref="R118:S118"/>
    <mergeCell ref="B119:G119"/>
    <mergeCell ref="H119:I119"/>
    <mergeCell ref="J119:K119"/>
    <mergeCell ref="L119:M119"/>
    <mergeCell ref="N119:O119"/>
    <mergeCell ref="P119:Q119"/>
    <mergeCell ref="R119:S119"/>
    <mergeCell ref="H118:I118"/>
    <mergeCell ref="J118:K118"/>
    <mergeCell ref="L118:M118"/>
    <mergeCell ref="N118:O118"/>
    <mergeCell ref="P118:Q118"/>
    <mergeCell ref="R116:S116"/>
    <mergeCell ref="B117:G117"/>
    <mergeCell ref="H117:I117"/>
    <mergeCell ref="J117:K117"/>
    <mergeCell ref="L117:M117"/>
    <mergeCell ref="N117:O117"/>
    <mergeCell ref="P117:Q117"/>
    <mergeCell ref="R117:S117"/>
    <mergeCell ref="H116:I116"/>
    <mergeCell ref="J116:K116"/>
    <mergeCell ref="L116:M116"/>
    <mergeCell ref="N116:O116"/>
    <mergeCell ref="P116:Q116"/>
    <mergeCell ref="R114:S114"/>
    <mergeCell ref="B115:G115"/>
    <mergeCell ref="H115:I115"/>
    <mergeCell ref="J115:K115"/>
    <mergeCell ref="L115:M115"/>
    <mergeCell ref="N115:O115"/>
    <mergeCell ref="P115:Q115"/>
    <mergeCell ref="R115:S115"/>
    <mergeCell ref="H114:I114"/>
    <mergeCell ref="J114:K114"/>
    <mergeCell ref="L114:M114"/>
    <mergeCell ref="N114:O114"/>
    <mergeCell ref="P114:Q114"/>
    <mergeCell ref="R112:S112"/>
    <mergeCell ref="B113:G113"/>
    <mergeCell ref="H113:I113"/>
    <mergeCell ref="J113:K113"/>
    <mergeCell ref="L113:M113"/>
    <mergeCell ref="N113:O113"/>
    <mergeCell ref="P113:Q113"/>
    <mergeCell ref="R113:S113"/>
    <mergeCell ref="H112:I112"/>
    <mergeCell ref="J112:K112"/>
    <mergeCell ref="L112:M112"/>
    <mergeCell ref="N112:O112"/>
    <mergeCell ref="P112:Q112"/>
    <mergeCell ref="B111:G111"/>
    <mergeCell ref="H111:I111"/>
    <mergeCell ref="J111:K111"/>
    <mergeCell ref="L111:M111"/>
    <mergeCell ref="N111:O111"/>
    <mergeCell ref="P111:Q111"/>
    <mergeCell ref="R111:S111"/>
    <mergeCell ref="H110:I110"/>
    <mergeCell ref="J110:K110"/>
    <mergeCell ref="L110:M110"/>
    <mergeCell ref="N110:O110"/>
    <mergeCell ref="P110:Q110"/>
    <mergeCell ref="R108:S108"/>
    <mergeCell ref="B109:G109"/>
    <mergeCell ref="H109:I109"/>
    <mergeCell ref="J109:K109"/>
    <mergeCell ref="L109:M109"/>
    <mergeCell ref="N109:O109"/>
    <mergeCell ref="P109:Q109"/>
    <mergeCell ref="R109:S109"/>
    <mergeCell ref="H108:I108"/>
    <mergeCell ref="J108:K108"/>
    <mergeCell ref="L108:M108"/>
    <mergeCell ref="N108:O108"/>
    <mergeCell ref="P108:Q108"/>
    <mergeCell ref="A158:A159"/>
    <mergeCell ref="A160:A161"/>
    <mergeCell ref="A162:A163"/>
    <mergeCell ref="A164:A165"/>
    <mergeCell ref="B108:D108"/>
    <mergeCell ref="B110:D110"/>
    <mergeCell ref="B112:D112"/>
    <mergeCell ref="B114:D114"/>
    <mergeCell ref="B116:D116"/>
    <mergeCell ref="B118:D118"/>
    <mergeCell ref="B120:D120"/>
    <mergeCell ref="B122:D122"/>
    <mergeCell ref="B124:D124"/>
    <mergeCell ref="B126:D126"/>
    <mergeCell ref="B128:D128"/>
    <mergeCell ref="B130:D130"/>
    <mergeCell ref="A148:A149"/>
    <mergeCell ref="A150:A151"/>
    <mergeCell ref="A152:A153"/>
    <mergeCell ref="A154:A155"/>
    <mergeCell ref="A156:A157"/>
    <mergeCell ref="A138:A139"/>
    <mergeCell ref="A140:A141"/>
    <mergeCell ref="A142:A143"/>
    <mergeCell ref="A144:A145"/>
    <mergeCell ref="A146:A147"/>
    <mergeCell ref="A128:A129"/>
    <mergeCell ref="A130:A131"/>
    <mergeCell ref="A132:A133"/>
    <mergeCell ref="A134:A135"/>
    <mergeCell ref="A136:A137"/>
    <mergeCell ref="A118:A119"/>
    <mergeCell ref="A120:A121"/>
    <mergeCell ref="A122:A123"/>
    <mergeCell ref="A124:A125"/>
    <mergeCell ref="A126:A127"/>
    <mergeCell ref="A108:A109"/>
    <mergeCell ref="A110:A111"/>
    <mergeCell ref="A112:A113"/>
    <mergeCell ref="A114:A115"/>
    <mergeCell ref="A116:A117"/>
    <mergeCell ref="P107:Q107"/>
    <mergeCell ref="R107:S107"/>
    <mergeCell ref="H107:I107"/>
    <mergeCell ref="B106:D106"/>
    <mergeCell ref="B107:G107"/>
    <mergeCell ref="J105:K105"/>
    <mergeCell ref="H105:I105"/>
    <mergeCell ref="J107:K107"/>
    <mergeCell ref="L107:M107"/>
    <mergeCell ref="N107:O107"/>
    <mergeCell ref="L106:M106"/>
    <mergeCell ref="N106:O106"/>
    <mergeCell ref="P106:Q106"/>
    <mergeCell ref="R106:S106"/>
    <mergeCell ref="R105:S105"/>
    <mergeCell ref="P105:Q105"/>
    <mergeCell ref="N105:O105"/>
    <mergeCell ref="L105:M105"/>
    <mergeCell ref="A106:A107"/>
    <mergeCell ref="H106:I106"/>
    <mergeCell ref="J106:K106"/>
    <mergeCell ref="B105:D105"/>
    <mergeCell ref="R110:S110"/>
    <mergeCell ref="D4:F4"/>
    <mergeCell ref="D6:F6"/>
    <mergeCell ref="D3:E3"/>
    <mergeCell ref="D5:F5"/>
    <mergeCell ref="E15:F15"/>
    <mergeCell ref="H15:I15"/>
    <mergeCell ref="E14:F14"/>
    <mergeCell ref="K14:L14"/>
    <mergeCell ref="O14:P14"/>
    <mergeCell ref="V14:AA14"/>
    <mergeCell ref="AB14:AD14"/>
    <mergeCell ref="AE14:AG14"/>
    <mergeCell ref="AB11:AI11"/>
    <mergeCell ref="AH13:AI13"/>
    <mergeCell ref="V11:AA12"/>
    <mergeCell ref="AB15:AD15"/>
    <mergeCell ref="AE15:AG15"/>
    <mergeCell ref="AH15:AI15"/>
    <mergeCell ref="B10:M10"/>
    <mergeCell ref="N10:O10"/>
    <mergeCell ref="R10:S10"/>
    <mergeCell ref="U11:U12"/>
    <mergeCell ref="S11:T12"/>
    <mergeCell ref="S13:T13"/>
    <mergeCell ref="S14:T14"/>
    <mergeCell ref="S15:T15"/>
    <mergeCell ref="S95:T95"/>
    <mergeCell ref="S86:T86"/>
    <mergeCell ref="S87:T87"/>
    <mergeCell ref="S88:T88"/>
    <mergeCell ref="S89:T89"/>
    <mergeCell ref="S90:T90"/>
    <mergeCell ref="S91:T91"/>
    <mergeCell ref="S92:T92"/>
    <mergeCell ref="S93:T93"/>
    <mergeCell ref="S94:T94"/>
    <mergeCell ref="S80:T80"/>
    <mergeCell ref="S81:T81"/>
    <mergeCell ref="S82:T82"/>
    <mergeCell ref="S83:T83"/>
    <mergeCell ref="S84:T84"/>
    <mergeCell ref="S85:T85"/>
    <mergeCell ref="S78:T78"/>
    <mergeCell ref="S79:T79"/>
    <mergeCell ref="S72:T72"/>
    <mergeCell ref="S74:T74"/>
    <mergeCell ref="S75:T75"/>
    <mergeCell ref="S76:T76"/>
    <mergeCell ref="S77:T77"/>
    <mergeCell ref="S73:T73"/>
    <mergeCell ref="S60:T60"/>
    <mergeCell ref="S61:T61"/>
    <mergeCell ref="S62:T62"/>
    <mergeCell ref="S63:T63"/>
    <mergeCell ref="S64:T64"/>
    <mergeCell ref="S65:T65"/>
    <mergeCell ref="S66:T66"/>
    <mergeCell ref="S67:T67"/>
    <mergeCell ref="S68:T68"/>
    <mergeCell ref="S69:T69"/>
    <mergeCell ref="S70:T70"/>
    <mergeCell ref="S71:T71"/>
    <mergeCell ref="S40:T40"/>
    <mergeCell ref="S41:T41"/>
    <mergeCell ref="S27:T27"/>
    <mergeCell ref="S28:T28"/>
    <mergeCell ref="S29:T29"/>
    <mergeCell ref="S30:T30"/>
    <mergeCell ref="S31:T31"/>
    <mergeCell ref="S32:T32"/>
    <mergeCell ref="S16:T16"/>
    <mergeCell ref="S17:T17"/>
    <mergeCell ref="S18:T18"/>
    <mergeCell ref="S19:T19"/>
    <mergeCell ref="S20:T20"/>
    <mergeCell ref="S21:T21"/>
    <mergeCell ref="S22:T22"/>
    <mergeCell ref="S23:T23"/>
    <mergeCell ref="S24:T24"/>
    <mergeCell ref="S25:T25"/>
    <mergeCell ref="S26:T26"/>
  </mergeCells>
  <phoneticPr fontId="1"/>
  <conditionalFormatting sqref="D16:D95">
    <cfRule type="containsText" dxfId="275" priority="161" stopIfTrue="1" operator="containsText" text="女">
      <formula>NOT(ISERROR(SEARCH("女",D16)))</formula>
    </cfRule>
  </conditionalFormatting>
  <conditionalFormatting sqref="E106">
    <cfRule type="cellIs" dxfId="274" priority="95" operator="equal">
      <formula>"混合"</formula>
    </cfRule>
    <cfRule type="cellIs" dxfId="273" priority="373" operator="equal">
      <formula>"女"</formula>
    </cfRule>
  </conditionalFormatting>
  <conditionalFormatting sqref="E108">
    <cfRule type="cellIs" dxfId="272" priority="93" operator="equal">
      <formula>"混合"</formula>
    </cfRule>
    <cfRule type="cellIs" dxfId="271" priority="94" operator="equal">
      <formula>"女"</formula>
    </cfRule>
  </conditionalFormatting>
  <conditionalFormatting sqref="E110">
    <cfRule type="cellIs" dxfId="270" priority="91" operator="equal">
      <formula>"混合"</formula>
    </cfRule>
    <cfRule type="cellIs" dxfId="269" priority="92" operator="equal">
      <formula>"女"</formula>
    </cfRule>
  </conditionalFormatting>
  <conditionalFormatting sqref="E112">
    <cfRule type="cellIs" dxfId="268" priority="89" operator="equal">
      <formula>"混合"</formula>
    </cfRule>
    <cfRule type="cellIs" dxfId="267" priority="90" operator="equal">
      <formula>"女"</formula>
    </cfRule>
  </conditionalFormatting>
  <conditionalFormatting sqref="E114">
    <cfRule type="cellIs" dxfId="266" priority="33" operator="equal">
      <formula>"混合"</formula>
    </cfRule>
    <cfRule type="cellIs" dxfId="265" priority="34" operator="equal">
      <formula>"女"</formula>
    </cfRule>
  </conditionalFormatting>
  <conditionalFormatting sqref="E116">
    <cfRule type="cellIs" dxfId="264" priority="35" operator="equal">
      <formula>"混合"</formula>
    </cfRule>
    <cfRule type="cellIs" dxfId="263" priority="36" operator="equal">
      <formula>"女"</formula>
    </cfRule>
  </conditionalFormatting>
  <conditionalFormatting sqref="E118">
    <cfRule type="cellIs" dxfId="262" priority="37" operator="equal">
      <formula>"混合"</formula>
    </cfRule>
    <cfRule type="cellIs" dxfId="261" priority="38" operator="equal">
      <formula>"女"</formula>
    </cfRule>
  </conditionalFormatting>
  <conditionalFormatting sqref="E120">
    <cfRule type="cellIs" dxfId="260" priority="39" operator="equal">
      <formula>"混合"</formula>
    </cfRule>
    <cfRule type="cellIs" dxfId="259" priority="40" operator="equal">
      <formula>"女"</formula>
    </cfRule>
  </conditionalFormatting>
  <conditionalFormatting sqref="E122">
    <cfRule type="cellIs" dxfId="258" priority="41" operator="equal">
      <formula>"混合"</formula>
    </cfRule>
    <cfRule type="cellIs" dxfId="257" priority="42" operator="equal">
      <formula>"女"</formula>
    </cfRule>
  </conditionalFormatting>
  <conditionalFormatting sqref="E124">
    <cfRule type="cellIs" dxfId="256" priority="43" operator="equal">
      <formula>"混合"</formula>
    </cfRule>
    <cfRule type="cellIs" dxfId="255" priority="44" operator="equal">
      <formula>"女"</formula>
    </cfRule>
  </conditionalFormatting>
  <conditionalFormatting sqref="E126">
    <cfRule type="cellIs" dxfId="254" priority="45" operator="equal">
      <formula>"混合"</formula>
    </cfRule>
    <cfRule type="cellIs" dxfId="253" priority="46" operator="equal">
      <formula>"女"</formula>
    </cfRule>
  </conditionalFormatting>
  <conditionalFormatting sqref="E128">
    <cfRule type="cellIs" dxfId="252" priority="47" operator="equal">
      <formula>"混合"</formula>
    </cfRule>
    <cfRule type="cellIs" dxfId="251" priority="48" operator="equal">
      <formula>"女"</formula>
    </cfRule>
  </conditionalFormatting>
  <conditionalFormatting sqref="E130">
    <cfRule type="cellIs" dxfId="250" priority="49" operator="equal">
      <formula>"混合"</formula>
    </cfRule>
    <cfRule type="cellIs" dxfId="249" priority="50" operator="equal">
      <formula>"女"</formula>
    </cfRule>
  </conditionalFormatting>
  <conditionalFormatting sqref="E132">
    <cfRule type="cellIs" dxfId="248" priority="51" operator="equal">
      <formula>"混合"</formula>
    </cfRule>
    <cfRule type="cellIs" dxfId="247" priority="52" operator="equal">
      <formula>"女"</formula>
    </cfRule>
  </conditionalFormatting>
  <conditionalFormatting sqref="E134">
    <cfRule type="cellIs" dxfId="246" priority="53" operator="equal">
      <formula>"混合"</formula>
    </cfRule>
    <cfRule type="cellIs" dxfId="245" priority="54" operator="equal">
      <formula>"女"</formula>
    </cfRule>
  </conditionalFormatting>
  <conditionalFormatting sqref="E136">
    <cfRule type="cellIs" dxfId="244" priority="55" operator="equal">
      <formula>"混合"</formula>
    </cfRule>
    <cfRule type="cellIs" dxfId="243" priority="56" operator="equal">
      <formula>"女"</formula>
    </cfRule>
  </conditionalFormatting>
  <conditionalFormatting sqref="E138">
    <cfRule type="cellIs" dxfId="242" priority="57" operator="equal">
      <formula>"混合"</formula>
    </cfRule>
    <cfRule type="cellIs" dxfId="241" priority="58" operator="equal">
      <formula>"女"</formula>
    </cfRule>
  </conditionalFormatting>
  <conditionalFormatting sqref="E140">
    <cfRule type="cellIs" dxfId="240" priority="59" operator="equal">
      <formula>"混合"</formula>
    </cfRule>
    <cfRule type="cellIs" dxfId="239" priority="60" operator="equal">
      <formula>"女"</formula>
    </cfRule>
  </conditionalFormatting>
  <conditionalFormatting sqref="E142">
    <cfRule type="cellIs" dxfId="238" priority="61" operator="equal">
      <formula>"混合"</formula>
    </cfRule>
    <cfRule type="cellIs" dxfId="237" priority="62" operator="equal">
      <formula>"女"</formula>
    </cfRule>
  </conditionalFormatting>
  <conditionalFormatting sqref="E144">
    <cfRule type="cellIs" dxfId="236" priority="63" operator="equal">
      <formula>"混合"</formula>
    </cfRule>
    <cfRule type="cellIs" dxfId="235" priority="64" operator="equal">
      <formula>"女"</formula>
    </cfRule>
  </conditionalFormatting>
  <conditionalFormatting sqref="E146">
    <cfRule type="cellIs" dxfId="234" priority="65" operator="equal">
      <formula>"混合"</formula>
    </cfRule>
    <cfRule type="cellIs" dxfId="233" priority="66" operator="equal">
      <formula>"女"</formula>
    </cfRule>
  </conditionalFormatting>
  <conditionalFormatting sqref="E148">
    <cfRule type="cellIs" dxfId="232" priority="67" operator="equal">
      <formula>"混合"</formula>
    </cfRule>
    <cfRule type="cellIs" dxfId="231" priority="68" operator="equal">
      <formula>"女"</formula>
    </cfRule>
  </conditionalFormatting>
  <conditionalFormatting sqref="E150">
    <cfRule type="cellIs" dxfId="230" priority="69" operator="equal">
      <formula>"混合"</formula>
    </cfRule>
    <cfRule type="cellIs" dxfId="229" priority="70" operator="equal">
      <formula>"女"</formula>
    </cfRule>
  </conditionalFormatting>
  <conditionalFormatting sqref="E152">
    <cfRule type="cellIs" dxfId="228" priority="71" operator="equal">
      <formula>"混合"</formula>
    </cfRule>
    <cfRule type="cellIs" dxfId="227" priority="72" operator="equal">
      <formula>"女"</formula>
    </cfRule>
  </conditionalFormatting>
  <conditionalFormatting sqref="E154">
    <cfRule type="cellIs" dxfId="226" priority="73" operator="equal">
      <formula>"混合"</formula>
    </cfRule>
    <cfRule type="cellIs" dxfId="225" priority="74" operator="equal">
      <formula>"女"</formula>
    </cfRule>
  </conditionalFormatting>
  <conditionalFormatting sqref="E156">
    <cfRule type="cellIs" dxfId="224" priority="75" operator="equal">
      <formula>"混合"</formula>
    </cfRule>
    <cfRule type="cellIs" dxfId="223" priority="76" operator="equal">
      <formula>"女"</formula>
    </cfRule>
  </conditionalFormatting>
  <conditionalFormatting sqref="E158">
    <cfRule type="cellIs" dxfId="222" priority="77" operator="equal">
      <formula>"混合"</formula>
    </cfRule>
    <cfRule type="cellIs" dxfId="221" priority="78" operator="equal">
      <formula>"女"</formula>
    </cfRule>
  </conditionalFormatting>
  <conditionalFormatting sqref="E160">
    <cfRule type="cellIs" dxfId="220" priority="79" operator="equal">
      <formula>"混合"</formula>
    </cfRule>
    <cfRule type="cellIs" dxfId="219" priority="80" operator="equal">
      <formula>"女"</formula>
    </cfRule>
  </conditionalFormatting>
  <conditionalFormatting sqref="E162">
    <cfRule type="cellIs" dxfId="218" priority="81" operator="equal">
      <formula>"混合"</formula>
    </cfRule>
    <cfRule type="cellIs" dxfId="217" priority="82" operator="equal">
      <formula>"女"</formula>
    </cfRule>
  </conditionalFormatting>
  <conditionalFormatting sqref="E164">
    <cfRule type="cellIs" dxfId="216" priority="83" operator="equal">
      <formula>"混合"</formula>
    </cfRule>
    <cfRule type="cellIs" dxfId="215" priority="84" operator="equal">
      <formula>"女"</formula>
    </cfRule>
  </conditionalFormatting>
  <conditionalFormatting sqref="H16:I95">
    <cfRule type="cellIs" dxfId="214" priority="128" operator="equal">
      <formula>"一　般"</formula>
    </cfRule>
    <cfRule type="cellIs" dxfId="213" priority="129" operator="equal">
      <formula>"高校生"</formula>
    </cfRule>
    <cfRule type="expression" dxfId="212" priority="130">
      <formula>G16=18</formula>
    </cfRule>
  </conditionalFormatting>
  <conditionalFormatting sqref="H106:I106">
    <cfRule type="expression" dxfId="211" priority="372">
      <formula>AD107=2</formula>
    </cfRule>
  </conditionalFormatting>
  <conditionalFormatting sqref="H108:I108">
    <cfRule type="expression" dxfId="210" priority="365">
      <formula>AD109=2</formula>
    </cfRule>
  </conditionalFormatting>
  <conditionalFormatting sqref="H110:I110">
    <cfRule type="expression" dxfId="209" priority="358">
      <formula>AD111=2</formula>
    </cfRule>
  </conditionalFormatting>
  <conditionalFormatting sqref="H112:I112">
    <cfRule type="expression" dxfId="208" priority="351">
      <formula>AD113=2</formula>
    </cfRule>
  </conditionalFormatting>
  <conditionalFormatting sqref="H114:I114">
    <cfRule type="expression" dxfId="207" priority="344">
      <formula>AD115=2</formula>
    </cfRule>
  </conditionalFormatting>
  <conditionalFormatting sqref="H116:I116">
    <cfRule type="expression" dxfId="206" priority="337">
      <formula>AD117=2</formula>
    </cfRule>
  </conditionalFormatting>
  <conditionalFormatting sqref="H118:I118">
    <cfRule type="expression" dxfId="205" priority="330">
      <formula>AD119=2</formula>
    </cfRule>
  </conditionalFormatting>
  <conditionalFormatting sqref="H120:I120">
    <cfRule type="expression" dxfId="204" priority="323">
      <formula>AD121=2</formula>
    </cfRule>
  </conditionalFormatting>
  <conditionalFormatting sqref="H122:I122">
    <cfRule type="expression" dxfId="203" priority="316">
      <formula>AD123=2</formula>
    </cfRule>
  </conditionalFormatting>
  <conditionalFormatting sqref="H124:I124">
    <cfRule type="expression" dxfId="202" priority="309">
      <formula>AD125=2</formula>
    </cfRule>
  </conditionalFormatting>
  <conditionalFormatting sqref="H126:I126">
    <cfRule type="expression" dxfId="201" priority="302">
      <formula>AD127=2</formula>
    </cfRule>
  </conditionalFormatting>
  <conditionalFormatting sqref="H128:I128">
    <cfRule type="expression" dxfId="200" priority="295">
      <formula>AD129=2</formula>
    </cfRule>
  </conditionalFormatting>
  <conditionalFormatting sqref="H130:I130">
    <cfRule type="expression" dxfId="199" priority="288">
      <formula>AD131=2</formula>
    </cfRule>
  </conditionalFormatting>
  <conditionalFormatting sqref="H132:I132">
    <cfRule type="expression" dxfId="198" priority="281">
      <formula>AD133=2</formula>
    </cfRule>
  </conditionalFormatting>
  <conditionalFormatting sqref="H134:I134">
    <cfRule type="expression" dxfId="197" priority="274">
      <formula>AD135=2</formula>
    </cfRule>
  </conditionalFormatting>
  <conditionalFormatting sqref="H136:I136">
    <cfRule type="expression" dxfId="196" priority="267">
      <formula>AD137=2</formula>
    </cfRule>
  </conditionalFormatting>
  <conditionalFormatting sqref="H138:I138">
    <cfRule type="expression" dxfId="195" priority="260">
      <formula>AD139=2</formula>
    </cfRule>
  </conditionalFormatting>
  <conditionalFormatting sqref="H140:I140">
    <cfRule type="expression" dxfId="194" priority="253">
      <formula>AD141=2</formula>
    </cfRule>
  </conditionalFormatting>
  <conditionalFormatting sqref="H142:I142">
    <cfRule type="expression" dxfId="193" priority="246">
      <formula>AD143=2</formula>
    </cfRule>
  </conditionalFormatting>
  <conditionalFormatting sqref="H144:I144">
    <cfRule type="expression" dxfId="192" priority="239">
      <formula>AD145=2</formula>
    </cfRule>
  </conditionalFormatting>
  <conditionalFormatting sqref="H146:I146">
    <cfRule type="expression" dxfId="191" priority="232">
      <formula>AD147=2</formula>
    </cfRule>
  </conditionalFormatting>
  <conditionalFormatting sqref="H148:I148">
    <cfRule type="expression" dxfId="190" priority="225">
      <formula>AD149=2</formula>
    </cfRule>
  </conditionalFormatting>
  <conditionalFormatting sqref="H150:I150">
    <cfRule type="expression" dxfId="189" priority="218">
      <formula>AD151=2</formula>
    </cfRule>
  </conditionalFormatting>
  <conditionalFormatting sqref="H152:I152">
    <cfRule type="expression" dxfId="188" priority="211">
      <formula>AD153=2</formula>
    </cfRule>
  </conditionalFormatting>
  <conditionalFormatting sqref="H154:I154">
    <cfRule type="expression" dxfId="187" priority="204">
      <formula>AD155=2</formula>
    </cfRule>
  </conditionalFormatting>
  <conditionalFormatting sqref="H156:I156">
    <cfRule type="expression" dxfId="186" priority="197">
      <formula>AD157=2</formula>
    </cfRule>
  </conditionalFormatting>
  <conditionalFormatting sqref="H158:I158">
    <cfRule type="expression" dxfId="185" priority="190">
      <formula>AD159=2</formula>
    </cfRule>
  </conditionalFormatting>
  <conditionalFormatting sqref="H160:I160">
    <cfRule type="expression" dxfId="184" priority="379">
      <formula>AD161=2</formula>
    </cfRule>
  </conditionalFormatting>
  <conditionalFormatting sqref="H162:I162">
    <cfRule type="expression" dxfId="183" priority="386">
      <formula>AD163=2</formula>
    </cfRule>
  </conditionalFormatting>
  <conditionalFormatting sqref="H164:I164">
    <cfRule type="expression" dxfId="182" priority="393">
      <formula>AD165=2</formula>
    </cfRule>
  </conditionalFormatting>
  <conditionalFormatting sqref="J106:K106">
    <cfRule type="expression" dxfId="181" priority="371">
      <formula>AE107=2</formula>
    </cfRule>
  </conditionalFormatting>
  <conditionalFormatting sqref="J108:K108">
    <cfRule type="expression" dxfId="180" priority="364">
      <formula>AE109=2</formula>
    </cfRule>
  </conditionalFormatting>
  <conditionalFormatting sqref="J110:K110">
    <cfRule type="expression" dxfId="179" priority="357">
      <formula>AE111=2</formula>
    </cfRule>
  </conditionalFormatting>
  <conditionalFormatting sqref="J112:K112">
    <cfRule type="expression" dxfId="178" priority="350">
      <formula>AE113=2</formula>
    </cfRule>
  </conditionalFormatting>
  <conditionalFormatting sqref="J114:K114">
    <cfRule type="expression" dxfId="177" priority="343">
      <formula>AE115=2</formula>
    </cfRule>
  </conditionalFormatting>
  <conditionalFormatting sqref="J116:K116">
    <cfRule type="expression" dxfId="176" priority="336">
      <formula>AE117=2</formula>
    </cfRule>
  </conditionalFormatting>
  <conditionalFormatting sqref="J118:K118">
    <cfRule type="expression" dxfId="175" priority="329">
      <formula>AE119=2</formula>
    </cfRule>
  </conditionalFormatting>
  <conditionalFormatting sqref="J120:K120">
    <cfRule type="expression" dxfId="174" priority="322">
      <formula>AE121=2</formula>
    </cfRule>
  </conditionalFormatting>
  <conditionalFormatting sqref="J122:K122">
    <cfRule type="expression" dxfId="173" priority="315">
      <formula>AE123=2</formula>
    </cfRule>
  </conditionalFormatting>
  <conditionalFormatting sqref="J124:K124">
    <cfRule type="expression" dxfId="172" priority="308">
      <formula>AE125=2</formula>
    </cfRule>
  </conditionalFormatting>
  <conditionalFormatting sqref="J126:K126">
    <cfRule type="expression" dxfId="171" priority="301">
      <formula>AE127=2</formula>
    </cfRule>
  </conditionalFormatting>
  <conditionalFormatting sqref="J128:K128">
    <cfRule type="expression" dxfId="170" priority="294">
      <formula>AE129=2</formula>
    </cfRule>
  </conditionalFormatting>
  <conditionalFormatting sqref="J130:K130">
    <cfRule type="expression" dxfId="169" priority="287">
      <formula>AE131=2</formula>
    </cfRule>
  </conditionalFormatting>
  <conditionalFormatting sqref="J132:K132">
    <cfRule type="expression" dxfId="168" priority="280">
      <formula>AE133=2</formula>
    </cfRule>
  </conditionalFormatting>
  <conditionalFormatting sqref="J134:K134">
    <cfRule type="expression" dxfId="167" priority="273">
      <formula>AE135=2</formula>
    </cfRule>
  </conditionalFormatting>
  <conditionalFormatting sqref="J136:K136">
    <cfRule type="expression" dxfId="166" priority="266">
      <formula>AE137=2</formula>
    </cfRule>
  </conditionalFormatting>
  <conditionalFormatting sqref="J138:K138">
    <cfRule type="expression" dxfId="165" priority="259">
      <formula>AE139=2</formula>
    </cfRule>
  </conditionalFormatting>
  <conditionalFormatting sqref="J140:K140">
    <cfRule type="expression" dxfId="164" priority="252">
      <formula>AE141=2</formula>
    </cfRule>
  </conditionalFormatting>
  <conditionalFormatting sqref="J142:K142">
    <cfRule type="expression" dxfId="163" priority="245">
      <formula>AE143=2</formula>
    </cfRule>
  </conditionalFormatting>
  <conditionalFormatting sqref="J144:K144">
    <cfRule type="expression" dxfId="162" priority="238">
      <formula>AE145=2</formula>
    </cfRule>
  </conditionalFormatting>
  <conditionalFormatting sqref="J146:K146">
    <cfRule type="expression" dxfId="161" priority="231">
      <formula>AE147=2</formula>
    </cfRule>
  </conditionalFormatting>
  <conditionalFormatting sqref="J148:K148">
    <cfRule type="expression" dxfId="160" priority="224">
      <formula>AE149=2</formula>
    </cfRule>
  </conditionalFormatting>
  <conditionalFormatting sqref="J150:K150">
    <cfRule type="expression" dxfId="159" priority="217">
      <formula>AE151=2</formula>
    </cfRule>
  </conditionalFormatting>
  <conditionalFormatting sqref="J152:K152">
    <cfRule type="expression" dxfId="158" priority="210">
      <formula>AE153=2</formula>
    </cfRule>
  </conditionalFormatting>
  <conditionalFormatting sqref="J154:K154">
    <cfRule type="expression" dxfId="157" priority="203">
      <formula>AE155=2</formula>
    </cfRule>
  </conditionalFormatting>
  <conditionalFormatting sqref="J156:K156">
    <cfRule type="expression" dxfId="156" priority="196">
      <formula>AE157=2</formula>
    </cfRule>
  </conditionalFormatting>
  <conditionalFormatting sqref="J158:K158">
    <cfRule type="expression" dxfId="155" priority="189">
      <formula>AE159=2</formula>
    </cfRule>
  </conditionalFormatting>
  <conditionalFormatting sqref="J160:K160">
    <cfRule type="expression" dxfId="154" priority="378">
      <formula>AE161=2</formula>
    </cfRule>
  </conditionalFormatting>
  <conditionalFormatting sqref="J162:K162">
    <cfRule type="expression" dxfId="153" priority="385">
      <formula>AE163=2</formula>
    </cfRule>
  </conditionalFormatting>
  <conditionalFormatting sqref="J164:K164">
    <cfRule type="expression" dxfId="152" priority="392">
      <formula>AE165=2</formula>
    </cfRule>
  </conditionalFormatting>
  <conditionalFormatting sqref="L106:M106">
    <cfRule type="expression" dxfId="151" priority="370">
      <formula>AF107=2</formula>
    </cfRule>
  </conditionalFormatting>
  <conditionalFormatting sqref="L108:M108">
    <cfRule type="expression" dxfId="150" priority="363">
      <formula>AF109=2</formula>
    </cfRule>
  </conditionalFormatting>
  <conditionalFormatting sqref="L110:M110">
    <cfRule type="expression" dxfId="149" priority="356">
      <formula>AF111=2</formula>
    </cfRule>
  </conditionalFormatting>
  <conditionalFormatting sqref="L112:M112">
    <cfRule type="expression" dxfId="148" priority="349">
      <formula>AF113=2</formula>
    </cfRule>
  </conditionalFormatting>
  <conditionalFormatting sqref="L114:M114">
    <cfRule type="expression" dxfId="147" priority="342">
      <formula>AF115=2</formula>
    </cfRule>
  </conditionalFormatting>
  <conditionalFormatting sqref="L116:M116">
    <cfRule type="expression" dxfId="146" priority="335">
      <formula>AF117=2</formula>
    </cfRule>
  </conditionalFormatting>
  <conditionalFormatting sqref="L118:M118">
    <cfRule type="expression" dxfId="145" priority="328">
      <formula>AF119=2</formula>
    </cfRule>
  </conditionalFormatting>
  <conditionalFormatting sqref="L120:M120">
    <cfRule type="expression" dxfId="144" priority="321">
      <formula>AF121=2</formula>
    </cfRule>
  </conditionalFormatting>
  <conditionalFormatting sqref="L122:M122">
    <cfRule type="expression" dxfId="143" priority="314">
      <formula>AF123=2</formula>
    </cfRule>
  </conditionalFormatting>
  <conditionalFormatting sqref="L124:M124">
    <cfRule type="expression" dxfId="142" priority="307">
      <formula>AF125=2</formula>
    </cfRule>
  </conditionalFormatting>
  <conditionalFormatting sqref="L126:M126">
    <cfRule type="expression" dxfId="141" priority="300">
      <formula>AF127=2</formula>
    </cfRule>
  </conditionalFormatting>
  <conditionalFormatting sqref="L128:M128">
    <cfRule type="expression" dxfId="140" priority="293">
      <formula>AF129=2</formula>
    </cfRule>
  </conditionalFormatting>
  <conditionalFormatting sqref="L130:M130">
    <cfRule type="expression" dxfId="139" priority="286">
      <formula>AF131=2</formula>
    </cfRule>
  </conditionalFormatting>
  <conditionalFormatting sqref="L132:M132">
    <cfRule type="expression" dxfId="138" priority="279">
      <formula>AF133=2</formula>
    </cfRule>
  </conditionalFormatting>
  <conditionalFormatting sqref="L134:M134">
    <cfRule type="expression" dxfId="137" priority="272">
      <formula>AF135=2</formula>
    </cfRule>
  </conditionalFormatting>
  <conditionalFormatting sqref="L136:M136">
    <cfRule type="expression" dxfId="136" priority="265">
      <formula>AF137=2</formula>
    </cfRule>
  </conditionalFormatting>
  <conditionalFormatting sqref="L138:M138">
    <cfRule type="expression" dxfId="135" priority="258">
      <formula>AF139=2</formula>
    </cfRule>
  </conditionalFormatting>
  <conditionalFormatting sqref="L140:M140">
    <cfRule type="expression" dxfId="134" priority="251">
      <formula>AF141=2</formula>
    </cfRule>
  </conditionalFormatting>
  <conditionalFormatting sqref="L142:M142">
    <cfRule type="expression" dxfId="133" priority="244">
      <formula>AF143=2</formula>
    </cfRule>
  </conditionalFormatting>
  <conditionalFormatting sqref="L144:M144">
    <cfRule type="expression" dxfId="132" priority="237">
      <formula>AF145=2</formula>
    </cfRule>
  </conditionalFormatting>
  <conditionalFormatting sqref="L146:M146">
    <cfRule type="expression" dxfId="131" priority="230">
      <formula>AF147=2</formula>
    </cfRule>
  </conditionalFormatting>
  <conditionalFormatting sqref="L148:M148">
    <cfRule type="expression" dxfId="130" priority="223">
      <formula>AF149=2</formula>
    </cfRule>
  </conditionalFormatting>
  <conditionalFormatting sqref="L150:M150">
    <cfRule type="expression" dxfId="129" priority="216">
      <formula>AF151=2</formula>
    </cfRule>
  </conditionalFormatting>
  <conditionalFormatting sqref="L152:M152">
    <cfRule type="expression" dxfId="128" priority="209">
      <formula>AF153=2</formula>
    </cfRule>
  </conditionalFormatting>
  <conditionalFormatting sqref="L154:M154">
    <cfRule type="expression" dxfId="127" priority="202">
      <formula>AF155=2</formula>
    </cfRule>
  </conditionalFormatting>
  <conditionalFormatting sqref="L156:M156">
    <cfRule type="expression" dxfId="126" priority="195">
      <formula>AF157=2</formula>
    </cfRule>
  </conditionalFormatting>
  <conditionalFormatting sqref="L158:M158">
    <cfRule type="expression" dxfId="125" priority="188">
      <formula>AF159=2</formula>
    </cfRule>
  </conditionalFormatting>
  <conditionalFormatting sqref="L160:M160">
    <cfRule type="expression" dxfId="124" priority="377">
      <formula>AF161=2</formula>
    </cfRule>
  </conditionalFormatting>
  <conditionalFormatting sqref="L162:M162">
    <cfRule type="expression" dxfId="123" priority="384">
      <formula>AF163=2</formula>
    </cfRule>
  </conditionalFormatting>
  <conditionalFormatting sqref="L164:M164">
    <cfRule type="expression" dxfId="122" priority="391">
      <formula>AF165=2</formula>
    </cfRule>
  </conditionalFormatting>
  <conditionalFormatting sqref="N106:O106">
    <cfRule type="expression" dxfId="121" priority="369">
      <formula>AG107=2</formula>
    </cfRule>
  </conditionalFormatting>
  <conditionalFormatting sqref="N108:O108">
    <cfRule type="expression" dxfId="120" priority="362">
      <formula>AG109=2</formula>
    </cfRule>
  </conditionalFormatting>
  <conditionalFormatting sqref="N110:O110">
    <cfRule type="expression" dxfId="119" priority="355">
      <formula>AG111=2</formula>
    </cfRule>
  </conditionalFormatting>
  <conditionalFormatting sqref="N112:O112">
    <cfRule type="expression" dxfId="118" priority="348">
      <formula>AG113=2</formula>
    </cfRule>
  </conditionalFormatting>
  <conditionalFormatting sqref="N114:O114">
    <cfRule type="expression" dxfId="117" priority="341">
      <formula>AG115=2</formula>
    </cfRule>
  </conditionalFormatting>
  <conditionalFormatting sqref="N116:O116">
    <cfRule type="expression" dxfId="116" priority="334">
      <formula>AG117=2</formula>
    </cfRule>
  </conditionalFormatting>
  <conditionalFormatting sqref="N118:O118">
    <cfRule type="expression" dxfId="115" priority="327">
      <formula>AG119=2</formula>
    </cfRule>
  </conditionalFormatting>
  <conditionalFormatting sqref="N120:O120">
    <cfRule type="expression" dxfId="114" priority="320">
      <formula>AG121=2</formula>
    </cfRule>
  </conditionalFormatting>
  <conditionalFormatting sqref="N122:O122">
    <cfRule type="expression" dxfId="113" priority="313">
      <formula>AG123=2</formula>
    </cfRule>
  </conditionalFormatting>
  <conditionalFormatting sqref="N124:O124">
    <cfRule type="expression" dxfId="112" priority="306">
      <formula>AG125=2</formula>
    </cfRule>
  </conditionalFormatting>
  <conditionalFormatting sqref="N126:O126">
    <cfRule type="expression" dxfId="111" priority="299">
      <formula>AG127=2</formula>
    </cfRule>
  </conditionalFormatting>
  <conditionalFormatting sqref="N128:O128">
    <cfRule type="expression" dxfId="110" priority="292">
      <formula>AG129=2</formula>
    </cfRule>
  </conditionalFormatting>
  <conditionalFormatting sqref="N130:O130">
    <cfRule type="expression" dxfId="109" priority="285">
      <formula>AG131=2</formula>
    </cfRule>
  </conditionalFormatting>
  <conditionalFormatting sqref="N132:O132">
    <cfRule type="expression" dxfId="108" priority="278">
      <formula>AG133=2</formula>
    </cfRule>
  </conditionalFormatting>
  <conditionalFormatting sqref="N134:O134">
    <cfRule type="expression" dxfId="107" priority="271">
      <formula>AG135=2</formula>
    </cfRule>
  </conditionalFormatting>
  <conditionalFormatting sqref="N136:O136">
    <cfRule type="expression" dxfId="106" priority="264">
      <formula>AG137=2</formula>
    </cfRule>
  </conditionalFormatting>
  <conditionalFormatting sqref="N138:O138">
    <cfRule type="expression" dxfId="105" priority="257">
      <formula>AG139=2</formula>
    </cfRule>
  </conditionalFormatting>
  <conditionalFormatting sqref="N140:O140">
    <cfRule type="expression" dxfId="104" priority="250">
      <formula>AG141=2</formula>
    </cfRule>
  </conditionalFormatting>
  <conditionalFormatting sqref="N142:O142">
    <cfRule type="expression" dxfId="103" priority="243">
      <formula>AG143=2</formula>
    </cfRule>
  </conditionalFormatting>
  <conditionalFormatting sqref="N144:O144">
    <cfRule type="expression" dxfId="102" priority="236">
      <formula>AG145=2</formula>
    </cfRule>
  </conditionalFormatting>
  <conditionalFormatting sqref="N146:O146">
    <cfRule type="expression" dxfId="101" priority="229">
      <formula>AG147=2</formula>
    </cfRule>
  </conditionalFormatting>
  <conditionalFormatting sqref="N148:O148">
    <cfRule type="expression" dxfId="100" priority="222">
      <formula>AG149=2</formula>
    </cfRule>
  </conditionalFormatting>
  <conditionalFormatting sqref="N150:O150">
    <cfRule type="expression" dxfId="99" priority="215">
      <formula>AG151=2</formula>
    </cfRule>
  </conditionalFormatting>
  <conditionalFormatting sqref="N152:O152">
    <cfRule type="expression" dxfId="98" priority="208">
      <formula>AG153=2</formula>
    </cfRule>
  </conditionalFormatting>
  <conditionalFormatting sqref="N154:O154">
    <cfRule type="expression" dxfId="97" priority="201">
      <formula>AG155=2</formula>
    </cfRule>
  </conditionalFormatting>
  <conditionalFormatting sqref="N156:O156">
    <cfRule type="expression" dxfId="96" priority="194">
      <formula>AG157=2</formula>
    </cfRule>
  </conditionalFormatting>
  <conditionalFormatting sqref="N158:O158">
    <cfRule type="expression" dxfId="95" priority="187">
      <formula>AG159=2</formula>
    </cfRule>
  </conditionalFormatting>
  <conditionalFormatting sqref="N160:O160">
    <cfRule type="expression" dxfId="94" priority="376">
      <formula>AG161=2</formula>
    </cfRule>
  </conditionalFormatting>
  <conditionalFormatting sqref="N162:O162">
    <cfRule type="expression" dxfId="93" priority="383">
      <formula>AG163=2</formula>
    </cfRule>
  </conditionalFormatting>
  <conditionalFormatting sqref="N164:O164">
    <cfRule type="expression" dxfId="92" priority="390">
      <formula>AG165=2</formula>
    </cfRule>
  </conditionalFormatting>
  <conditionalFormatting sqref="P106:Q106">
    <cfRule type="expression" dxfId="91" priority="368">
      <formula>AH107=2</formula>
    </cfRule>
  </conditionalFormatting>
  <conditionalFormatting sqref="P108:Q108">
    <cfRule type="expression" dxfId="90" priority="361">
      <formula>AH109=2</formula>
    </cfRule>
  </conditionalFormatting>
  <conditionalFormatting sqref="P110:Q110">
    <cfRule type="expression" dxfId="89" priority="354">
      <formula>AH111=2</formula>
    </cfRule>
  </conditionalFormatting>
  <conditionalFormatting sqref="P112:Q112">
    <cfRule type="expression" dxfId="88" priority="347">
      <formula>AH113=2</formula>
    </cfRule>
  </conditionalFormatting>
  <conditionalFormatting sqref="P114:Q114">
    <cfRule type="expression" dxfId="87" priority="340">
      <formula>AH115=2</formula>
    </cfRule>
  </conditionalFormatting>
  <conditionalFormatting sqref="P116:Q116">
    <cfRule type="expression" dxfId="86" priority="333">
      <formula>AH117=2</formula>
    </cfRule>
  </conditionalFormatting>
  <conditionalFormatting sqref="P118:Q118">
    <cfRule type="expression" dxfId="85" priority="326">
      <formula>AH119=2</formula>
    </cfRule>
  </conditionalFormatting>
  <conditionalFormatting sqref="P120:Q120">
    <cfRule type="expression" dxfId="84" priority="319">
      <formula>AH121=2</formula>
    </cfRule>
  </conditionalFormatting>
  <conditionalFormatting sqref="P122:Q122">
    <cfRule type="expression" dxfId="83" priority="312">
      <formula>AH123=2</formula>
    </cfRule>
  </conditionalFormatting>
  <conditionalFormatting sqref="P124:Q124">
    <cfRule type="expression" dxfId="82" priority="305">
      <formula>AH125=2</formula>
    </cfRule>
  </conditionalFormatting>
  <conditionalFormatting sqref="P126:Q126">
    <cfRule type="expression" dxfId="81" priority="298">
      <formula>AH127=2</formula>
    </cfRule>
  </conditionalFormatting>
  <conditionalFormatting sqref="P128:Q128">
    <cfRule type="expression" dxfId="80" priority="291">
      <formula>AH129=2</formula>
    </cfRule>
  </conditionalFormatting>
  <conditionalFormatting sqref="P130:Q130">
    <cfRule type="expression" dxfId="79" priority="284">
      <formula>AH131=2</formula>
    </cfRule>
  </conditionalFormatting>
  <conditionalFormatting sqref="P132:Q132">
    <cfRule type="expression" dxfId="78" priority="277">
      <formula>AH133=2</formula>
    </cfRule>
  </conditionalFormatting>
  <conditionalFormatting sqref="P134:Q134">
    <cfRule type="expression" dxfId="77" priority="270">
      <formula>AH135=2</formula>
    </cfRule>
  </conditionalFormatting>
  <conditionalFormatting sqref="P136:Q136">
    <cfRule type="expression" dxfId="76" priority="263">
      <formula>AH137=2</formula>
    </cfRule>
  </conditionalFormatting>
  <conditionalFormatting sqref="P138:Q138">
    <cfRule type="expression" dxfId="75" priority="256">
      <formula>AH139=2</formula>
    </cfRule>
  </conditionalFormatting>
  <conditionalFormatting sqref="P140:Q140">
    <cfRule type="expression" dxfId="74" priority="249">
      <formula>AH141=2</formula>
    </cfRule>
  </conditionalFormatting>
  <conditionalFormatting sqref="P142:Q142">
    <cfRule type="expression" dxfId="73" priority="242">
      <formula>AH143=2</formula>
    </cfRule>
  </conditionalFormatting>
  <conditionalFormatting sqref="P144:Q144">
    <cfRule type="expression" dxfId="72" priority="235">
      <formula>AH145=2</formula>
    </cfRule>
  </conditionalFormatting>
  <conditionalFormatting sqref="P146:Q146">
    <cfRule type="expression" dxfId="71" priority="228">
      <formula>AH147=2</formula>
    </cfRule>
  </conditionalFormatting>
  <conditionalFormatting sqref="P148:Q148">
    <cfRule type="expression" dxfId="70" priority="221">
      <formula>AH149=2</formula>
    </cfRule>
  </conditionalFormatting>
  <conditionalFormatting sqref="P150:Q150">
    <cfRule type="expression" dxfId="69" priority="214">
      <formula>AH151=2</formula>
    </cfRule>
  </conditionalFormatting>
  <conditionalFormatting sqref="P152:Q152">
    <cfRule type="expression" dxfId="68" priority="207">
      <formula>AH153=2</formula>
    </cfRule>
  </conditionalFormatting>
  <conditionalFormatting sqref="P154:Q154">
    <cfRule type="expression" dxfId="67" priority="200">
      <formula>AH155=2</formula>
    </cfRule>
  </conditionalFormatting>
  <conditionalFormatting sqref="P156:Q156">
    <cfRule type="expression" dxfId="66" priority="193">
      <formula>AH157=2</formula>
    </cfRule>
  </conditionalFormatting>
  <conditionalFormatting sqref="P158:Q158">
    <cfRule type="expression" dxfId="65" priority="186">
      <formula>AH159=2</formula>
    </cfRule>
  </conditionalFormatting>
  <conditionalFormatting sqref="P160:Q160">
    <cfRule type="expression" dxfId="64" priority="375">
      <formula>AH161=2</formula>
    </cfRule>
  </conditionalFormatting>
  <conditionalFormatting sqref="P162:Q162">
    <cfRule type="expression" dxfId="63" priority="382">
      <formula>AH163=2</formula>
    </cfRule>
  </conditionalFormatting>
  <conditionalFormatting sqref="P164:Q164">
    <cfRule type="expression" dxfId="62" priority="389">
      <formula>AH165=2</formula>
    </cfRule>
  </conditionalFormatting>
  <conditionalFormatting sqref="R106:T106">
    <cfRule type="expression" dxfId="61" priority="367">
      <formula>AI107=2</formula>
    </cfRule>
  </conditionalFormatting>
  <conditionalFormatting sqref="R108:T108">
    <cfRule type="expression" dxfId="60" priority="127">
      <formula>AI109=2</formula>
    </cfRule>
  </conditionalFormatting>
  <conditionalFormatting sqref="R110:T110">
    <cfRule type="expression" dxfId="59" priority="126">
      <formula>AI111=2</formula>
    </cfRule>
  </conditionalFormatting>
  <conditionalFormatting sqref="R112:T112">
    <cfRule type="expression" dxfId="58" priority="125">
      <formula>AI113=2</formula>
    </cfRule>
  </conditionalFormatting>
  <conditionalFormatting sqref="R114:T114">
    <cfRule type="expression" dxfId="57" priority="124">
      <formula>AI115=2</formula>
    </cfRule>
  </conditionalFormatting>
  <conditionalFormatting sqref="R116:T116">
    <cfRule type="expression" dxfId="56" priority="123">
      <formula>AI117=2</formula>
    </cfRule>
  </conditionalFormatting>
  <conditionalFormatting sqref="R118:T118">
    <cfRule type="expression" dxfId="55" priority="122">
      <formula>AI119=2</formula>
    </cfRule>
  </conditionalFormatting>
  <conditionalFormatting sqref="R120:T120">
    <cfRule type="expression" dxfId="54" priority="121">
      <formula>AI121=2</formula>
    </cfRule>
  </conditionalFormatting>
  <conditionalFormatting sqref="R122:T122">
    <cfRule type="expression" dxfId="53" priority="120">
      <formula>AI123=2</formula>
    </cfRule>
  </conditionalFormatting>
  <conditionalFormatting sqref="R124:T124">
    <cfRule type="expression" dxfId="52" priority="119">
      <formula>AI125=2</formula>
    </cfRule>
  </conditionalFormatting>
  <conditionalFormatting sqref="R126:T126">
    <cfRule type="expression" dxfId="51" priority="118">
      <formula>AI127=2</formula>
    </cfRule>
  </conditionalFormatting>
  <conditionalFormatting sqref="R128:T128">
    <cfRule type="expression" dxfId="50" priority="117">
      <formula>AI129=2</formula>
    </cfRule>
  </conditionalFormatting>
  <conditionalFormatting sqref="R130:T130">
    <cfRule type="expression" dxfId="49" priority="116">
      <formula>AI131=2</formula>
    </cfRule>
  </conditionalFormatting>
  <conditionalFormatting sqref="R132:T132">
    <cfRule type="expression" dxfId="48" priority="115">
      <formula>AI133=2</formula>
    </cfRule>
  </conditionalFormatting>
  <conditionalFormatting sqref="R134:T134">
    <cfRule type="expression" dxfId="47" priority="114">
      <formula>AI135=2</formula>
    </cfRule>
  </conditionalFormatting>
  <conditionalFormatting sqref="R136:T136">
    <cfRule type="expression" dxfId="46" priority="113">
      <formula>AI137=2</formula>
    </cfRule>
  </conditionalFormatting>
  <conditionalFormatting sqref="R138:T138">
    <cfRule type="expression" dxfId="45" priority="112">
      <formula>AI139=2</formula>
    </cfRule>
  </conditionalFormatting>
  <conditionalFormatting sqref="R140:T140">
    <cfRule type="expression" dxfId="44" priority="111">
      <formula>AI141=2</formula>
    </cfRule>
  </conditionalFormatting>
  <conditionalFormatting sqref="R142:T142">
    <cfRule type="expression" dxfId="43" priority="110">
      <formula>AI143=2</formula>
    </cfRule>
  </conditionalFormatting>
  <conditionalFormatting sqref="R144:T144">
    <cfRule type="expression" dxfId="42" priority="109">
      <formula>AI145=2</formula>
    </cfRule>
  </conditionalFormatting>
  <conditionalFormatting sqref="R146:T146">
    <cfRule type="expression" dxfId="41" priority="108">
      <formula>AI147=2</formula>
    </cfRule>
  </conditionalFormatting>
  <conditionalFormatting sqref="R148:T148">
    <cfRule type="expression" dxfId="40" priority="107">
      <formula>AI149=2</formula>
    </cfRule>
  </conditionalFormatting>
  <conditionalFormatting sqref="R150:T150">
    <cfRule type="expression" dxfId="39" priority="106">
      <formula>AI151=2</formula>
    </cfRule>
  </conditionalFormatting>
  <conditionalFormatting sqref="R152:T152">
    <cfRule type="expression" dxfId="38" priority="105">
      <formula>AI153=2</formula>
    </cfRule>
  </conditionalFormatting>
  <conditionalFormatting sqref="R154:T154">
    <cfRule type="expression" dxfId="37" priority="104">
      <formula>AI155=2</formula>
    </cfRule>
  </conditionalFormatting>
  <conditionalFormatting sqref="R156:T156">
    <cfRule type="expression" dxfId="36" priority="103">
      <formula>AI157=2</formula>
    </cfRule>
  </conditionalFormatting>
  <conditionalFormatting sqref="R158:T158">
    <cfRule type="expression" dxfId="35" priority="102">
      <formula>AI159=2</formula>
    </cfRule>
  </conditionalFormatting>
  <conditionalFormatting sqref="R160:T160">
    <cfRule type="expression" dxfId="34" priority="101">
      <formula>AI161=2</formula>
    </cfRule>
  </conditionalFormatting>
  <conditionalFormatting sqref="R162:T162">
    <cfRule type="expression" dxfId="33" priority="100">
      <formula>AI163=2</formula>
    </cfRule>
  </conditionalFormatting>
  <conditionalFormatting sqref="R164:T164">
    <cfRule type="expression" dxfId="32" priority="99">
      <formula>AI165=2</formula>
    </cfRule>
  </conditionalFormatting>
  <conditionalFormatting sqref="U106">
    <cfRule type="cellIs" dxfId="31" priority="32" operator="equal">
      <formula>"性別エラー"</formula>
    </cfRule>
  </conditionalFormatting>
  <conditionalFormatting sqref="U108">
    <cfRule type="cellIs" dxfId="30" priority="31" operator="equal">
      <formula>"性別エラー"</formula>
    </cfRule>
  </conditionalFormatting>
  <conditionalFormatting sqref="U110">
    <cfRule type="cellIs" dxfId="29" priority="30" operator="equal">
      <formula>"性別エラー"</formula>
    </cfRule>
  </conditionalFormatting>
  <conditionalFormatting sqref="U112">
    <cfRule type="cellIs" dxfId="28" priority="29" operator="equal">
      <formula>"性別エラー"</formula>
    </cfRule>
  </conditionalFormatting>
  <conditionalFormatting sqref="U114">
    <cfRule type="cellIs" dxfId="27" priority="28" operator="equal">
      <formula>"性別エラー"</formula>
    </cfRule>
  </conditionalFormatting>
  <conditionalFormatting sqref="U116">
    <cfRule type="cellIs" dxfId="26" priority="27" operator="equal">
      <formula>"性別エラー"</formula>
    </cfRule>
  </conditionalFormatting>
  <conditionalFormatting sqref="U118">
    <cfRule type="cellIs" dxfId="25" priority="26" operator="equal">
      <formula>"性別エラー"</formula>
    </cfRule>
  </conditionalFormatting>
  <conditionalFormatting sqref="U120">
    <cfRule type="cellIs" dxfId="24" priority="25" operator="equal">
      <formula>"性別エラー"</formula>
    </cfRule>
  </conditionalFormatting>
  <conditionalFormatting sqref="U122">
    <cfRule type="cellIs" dxfId="23" priority="24" operator="equal">
      <formula>"性別エラー"</formula>
    </cfRule>
  </conditionalFormatting>
  <conditionalFormatting sqref="U124">
    <cfRule type="cellIs" dxfId="22" priority="21" operator="equal">
      <formula>"性別エラー"</formula>
    </cfRule>
  </conditionalFormatting>
  <conditionalFormatting sqref="U126">
    <cfRule type="cellIs" dxfId="21" priority="20" operator="equal">
      <formula>"性別エラー"</formula>
    </cfRule>
  </conditionalFormatting>
  <conditionalFormatting sqref="U128">
    <cfRule type="cellIs" dxfId="20" priority="19" operator="equal">
      <formula>"性別エラー"</formula>
    </cfRule>
  </conditionalFormatting>
  <conditionalFormatting sqref="U130">
    <cfRule type="cellIs" dxfId="19" priority="18" operator="equal">
      <formula>"性別エラー"</formula>
    </cfRule>
  </conditionalFormatting>
  <conditionalFormatting sqref="U132">
    <cfRule type="cellIs" dxfId="18" priority="17" operator="equal">
      <formula>"性別エラー"</formula>
    </cfRule>
  </conditionalFormatting>
  <conditionalFormatting sqref="U134">
    <cfRule type="cellIs" dxfId="17" priority="16" operator="equal">
      <formula>"性別エラー"</formula>
    </cfRule>
  </conditionalFormatting>
  <conditionalFormatting sqref="U136">
    <cfRule type="cellIs" dxfId="16" priority="15" operator="equal">
      <formula>"性別エラー"</formula>
    </cfRule>
  </conditionalFormatting>
  <conditionalFormatting sqref="U138">
    <cfRule type="cellIs" dxfId="15" priority="14" operator="equal">
      <formula>"性別エラー"</formula>
    </cfRule>
  </conditionalFormatting>
  <conditionalFormatting sqref="U140">
    <cfRule type="cellIs" dxfId="14" priority="13" operator="equal">
      <formula>"性別エラー"</formula>
    </cfRule>
  </conditionalFormatting>
  <conditionalFormatting sqref="U142">
    <cfRule type="cellIs" dxfId="13" priority="12" operator="equal">
      <formula>"性別エラー"</formula>
    </cfRule>
  </conditionalFormatting>
  <conditionalFormatting sqref="U144">
    <cfRule type="cellIs" dxfId="12" priority="11" operator="equal">
      <formula>"性別エラー"</formula>
    </cfRule>
  </conditionalFormatting>
  <conditionalFormatting sqref="U146">
    <cfRule type="cellIs" dxfId="11" priority="10" operator="equal">
      <formula>"性別エラー"</formula>
    </cfRule>
  </conditionalFormatting>
  <conditionalFormatting sqref="U148">
    <cfRule type="cellIs" dxfId="10" priority="9" operator="equal">
      <formula>"性別エラー"</formula>
    </cfRule>
  </conditionalFormatting>
  <conditionalFormatting sqref="U150">
    <cfRule type="cellIs" dxfId="9" priority="8" operator="equal">
      <formula>"性別エラー"</formula>
    </cfRule>
  </conditionalFormatting>
  <conditionalFormatting sqref="U152">
    <cfRule type="cellIs" dxfId="8" priority="7" operator="equal">
      <formula>"性別エラー"</formula>
    </cfRule>
  </conditionalFormatting>
  <conditionalFormatting sqref="U154">
    <cfRule type="cellIs" dxfId="7" priority="6" operator="equal">
      <formula>"性別エラー"</formula>
    </cfRule>
  </conditionalFormatting>
  <conditionalFormatting sqref="U156">
    <cfRule type="cellIs" dxfId="6" priority="5" operator="equal">
      <formula>"性別エラー"</formula>
    </cfRule>
  </conditionalFormatting>
  <conditionalFormatting sqref="U158">
    <cfRule type="cellIs" dxfId="5" priority="4" operator="equal">
      <formula>"性別エラー"</formula>
    </cfRule>
  </conditionalFormatting>
  <conditionalFormatting sqref="U160">
    <cfRule type="cellIs" dxfId="4" priority="3" operator="equal">
      <formula>"性別エラー"</formula>
    </cfRule>
  </conditionalFormatting>
  <conditionalFormatting sqref="U162">
    <cfRule type="cellIs" dxfId="3" priority="2" operator="equal">
      <formula>"性別エラー"</formula>
    </cfRule>
  </conditionalFormatting>
  <conditionalFormatting sqref="U164">
    <cfRule type="cellIs" dxfId="2" priority="1" operator="equal">
      <formula>"性別エラー"</formula>
    </cfRule>
  </conditionalFormatting>
  <conditionalFormatting sqref="V16:AA95">
    <cfRule type="expression" dxfId="1" priority="97">
      <formula>AN16=2</formula>
    </cfRule>
  </conditionalFormatting>
  <conditionalFormatting sqref="AL16:AM95">
    <cfRule type="containsText" dxfId="0" priority="98" stopIfTrue="1" operator="containsText" text="高校生・一般の区別を選択">
      <formula>NOT(ISERROR(SEARCH("高校生・一般の区別を選択",AL16)))</formula>
    </cfRule>
  </conditionalFormatting>
  <dataValidations count="10">
    <dataValidation imeMode="off" allowBlank="1" showInputMessage="1" showErrorMessage="1" sqref="R13:R15 N13:N15 D6:F7 H106:S165 Q16:R95 E16:F95 M16:N95 U16:U95" xr:uid="{00000000-0002-0000-0000-000000000000}"/>
    <dataValidation imeMode="hiragana" allowBlank="1" showInputMessage="1" showErrorMessage="1" sqref="B16:C95 V16:AG95 D4:F5" xr:uid="{00000000-0002-0000-0000-000001000000}"/>
    <dataValidation type="list" allowBlank="1" showInputMessage="1" showErrorMessage="1" sqref="D16:D95" xr:uid="{00000000-0002-0000-0000-000004000000}">
      <formula1>$D$167:$D$169</formula1>
    </dataValidation>
    <dataValidation type="list" allowBlank="1" showInputMessage="1" showErrorMessage="1" sqref="H16:I95" xr:uid="{00000000-0002-0000-0000-000005000000}">
      <formula1>$E$167:$E$169</formula1>
    </dataValidation>
    <dataValidation type="list" allowBlank="1" showInputMessage="1" showErrorMessage="1" sqref="K16:L95 O16:P95" xr:uid="{00000000-0002-0000-0000-000006000000}">
      <formula1>$G$167:$G$181</formula1>
    </dataValidation>
    <dataValidation type="list" allowBlank="1" showInputMessage="1" showErrorMessage="1" sqref="B106:D106 B110:D110 B128:D128 B130:D130 B132:D132 B134:D134 B136:D136 B138:D138 B140:D140 B142:D142 B144:D144 B146:D146 B148:D148 B150:D150 B152:D152 B154:D154 B156:D156 B158:D158 B160:D160 B162:D162 B164:D164 B126:D126 B124:D124 B122:D122 B120:D120 B118:D118 B116:D116 B114:D114 B112:D112 B108:D108" xr:uid="{00000000-0002-0000-0000-000007000000}">
      <formula1>$G$182:$G$185</formula1>
    </dataValidation>
    <dataValidation type="list" allowBlank="1" showInputMessage="1" showErrorMessage="1" sqref="E106 E108 E110 E112 E116 E118 E164 E162 E160 E158 E156 E154 E152 E150 E148 E146 E144 E142 E140 E138 E136 E134 E132 E130 E128 E126 E124 E122 E120 E114" xr:uid="{00000000-0002-0000-0000-000008000000}">
      <formula1>$D$167:$D$170</formula1>
    </dataValidation>
    <dataValidation type="list" allowBlank="1" showInputMessage="1" showErrorMessage="1" sqref="AH16:AI95" xr:uid="{00000000-0002-0000-0000-000009000000}">
      <formula1>$I$167:$I$177</formula1>
    </dataValidation>
    <dataValidation type="list" imeMode="off" allowBlank="1" showInputMessage="1" showErrorMessage="1" sqref="D8:E8" xr:uid="{00000000-0002-0000-0000-00000A000000}">
      <formula1>$B$167:$B$169</formula1>
    </dataValidation>
    <dataValidation type="list" allowBlank="1" showInputMessage="1" showErrorMessage="1" sqref="N8" xr:uid="{00000000-0002-0000-0000-00000B000000}">
      <formula1>$K$167:$K$174</formula1>
    </dataValidation>
  </dataValidations>
  <hyperlinks>
    <hyperlink ref="B96" location="'2025_一般・団体'!D3" display="上に戻る" xr:uid="{00000000-0004-0000-0000-000001000000}"/>
    <hyperlink ref="B166" location="'2025_一般・団体'!D4" display="■一番上に戻る" xr:uid="{00000000-0004-0000-0000-000002000000}"/>
    <hyperlink ref="D166" location="'2025_一般・団体'!B106" display="■リレー入力欄へ" xr:uid="{00000000-0004-0000-0000-000003000000}"/>
    <hyperlink ref="B9:J9" location="'2025_一般・団体'!B106" display="■リレー入力欄へ（ここをクリックすると入力欄にジャンプします。）" xr:uid="{00000000-0004-0000-0000-000000000000}"/>
  </hyperlinks>
  <printOptions horizontalCentered="1"/>
  <pageMargins left="0.19685039370078741" right="0.19685039370078741" top="0.78740157480314965" bottom="0.39370078740157483" header="0.51181102362204722" footer="0.19685039370078741"/>
  <pageSetup paperSize="9" scale="44" fitToHeight="2" orientation="portrait" blackAndWhite="1" r:id="rId1"/>
  <headerFooter alignWithMargins="0"/>
  <rowBreaks count="1" manualBreakCount="1">
    <brk id="96" max="1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3"/>
  <sheetViews>
    <sheetView workbookViewId="0">
      <selection activeCell="F2" sqref="F2"/>
    </sheetView>
  </sheetViews>
  <sheetFormatPr defaultColWidth="8.88671875" defaultRowHeight="15" customHeight="1" x14ac:dyDescent="0.2"/>
  <cols>
    <col min="1" max="1" width="6.44140625" style="1" customWidth="1"/>
    <col min="2" max="2" width="6.77734375" style="1" customWidth="1"/>
    <col min="3" max="3" width="21.109375" style="2" customWidth="1"/>
    <col min="4" max="4" width="7.44140625" style="3" bestFit="1" customWidth="1"/>
    <col min="5" max="5" width="1.77734375" style="1" customWidth="1"/>
    <col min="6" max="6" width="21.109375" style="2" customWidth="1"/>
    <col min="7" max="7" width="1.77734375" style="2" customWidth="1"/>
    <col min="8" max="8" width="21.109375" style="1" customWidth="1"/>
    <col min="9" max="9" width="9.44140625" style="1" bestFit="1" customWidth="1"/>
    <col min="10" max="10" width="4.21875" style="2" customWidth="1"/>
    <col min="11" max="11" width="8.88671875" style="2"/>
    <col min="12" max="12" width="21.109375" style="2" customWidth="1"/>
    <col min="13" max="13" width="8.88671875" style="2"/>
    <col min="14" max="14" width="1.77734375" style="2" customWidth="1"/>
    <col min="15" max="15" width="21.109375" style="2" customWidth="1"/>
    <col min="16" max="16" width="1.77734375" style="2" customWidth="1"/>
    <col min="17" max="17" width="21.109375" style="2" customWidth="1"/>
    <col min="18" max="18" width="9.44140625" style="2" bestFit="1" customWidth="1"/>
    <col min="19" max="16384" width="8.88671875" style="2"/>
  </cols>
  <sheetData>
    <row r="1" spans="1:18" s="1" customFormat="1" ht="15" customHeight="1" x14ac:dyDescent="0.2">
      <c r="B1" s="6" t="s">
        <v>20</v>
      </c>
      <c r="C1" s="6" t="s">
        <v>21</v>
      </c>
      <c r="D1" s="6" t="s">
        <v>23</v>
      </c>
      <c r="E1" s="82"/>
      <c r="F1" s="82" t="s">
        <v>22</v>
      </c>
      <c r="G1" s="82"/>
      <c r="H1" s="82" t="s">
        <v>26</v>
      </c>
      <c r="I1" s="82" t="s">
        <v>31</v>
      </c>
      <c r="K1" s="6" t="s">
        <v>20</v>
      </c>
      <c r="L1" s="6" t="s">
        <v>21</v>
      </c>
      <c r="M1" s="6" t="s">
        <v>13</v>
      </c>
      <c r="N1" s="82"/>
      <c r="O1" s="82" t="s">
        <v>22</v>
      </c>
      <c r="P1" s="82"/>
      <c r="Q1" s="82" t="s">
        <v>26</v>
      </c>
      <c r="R1" s="82" t="s">
        <v>31</v>
      </c>
    </row>
    <row r="2" spans="1:18" ht="15" customHeight="1" x14ac:dyDescent="0.2">
      <c r="A2" s="1">
        <v>1</v>
      </c>
      <c r="B2" s="1">
        <f>'2025_一般・団体'!$D16</f>
        <v>0</v>
      </c>
      <c r="C2" s="2">
        <f>'2025_一般・団体'!$K16</f>
        <v>0</v>
      </c>
      <c r="D2" s="4">
        <f>IF('2025_一般・団体'!$M16="",'2025_一般・団体'!$N16,CONCATENATE('2025_一般・団体'!$M16,"-",'2025_一般・団体'!$N16))</f>
        <v>0</v>
      </c>
      <c r="F2" s="5" t="str">
        <f>CONCATENATE('2025_一般・団体'!$B16,"　",'2025_一般・団体'!$C16)</f>
        <v>　</v>
      </c>
      <c r="G2" s="5"/>
      <c r="H2" s="1">
        <f>'2025_一般・団体'!$D$4</f>
        <v>0</v>
      </c>
      <c r="I2" s="1" t="str">
        <f>'2025_一般・団体'!$J16</f>
        <v/>
      </c>
      <c r="K2" s="1">
        <f>B2</f>
        <v>0</v>
      </c>
      <c r="L2" s="2">
        <f>'2025_一般・団体'!$O16</f>
        <v>0</v>
      </c>
      <c r="M2" s="4">
        <f>IF('2025_一般・団体'!$Q16="",'2025_一般・団体'!$R16,CONCATENATE('2025_一般・団体'!$Q16,"-",'2025_一般・団体'!$R16))</f>
        <v>0</v>
      </c>
      <c r="N2" s="1"/>
      <c r="O2" s="5" t="str">
        <f t="shared" ref="O2:O33" si="0">F2</f>
        <v>　</v>
      </c>
      <c r="P2" s="5"/>
      <c r="Q2" s="1">
        <f>H2</f>
        <v>0</v>
      </c>
      <c r="R2" s="1" t="str">
        <f>I2</f>
        <v/>
      </c>
    </row>
    <row r="3" spans="1:18" ht="15" customHeight="1" x14ac:dyDescent="0.2">
      <c r="A3" s="1">
        <v>2</v>
      </c>
      <c r="B3" s="1">
        <f>'2025_一般・団体'!$D17</f>
        <v>0</v>
      </c>
      <c r="C3" s="2">
        <f>'2025_一般・団体'!$K17</f>
        <v>0</v>
      </c>
      <c r="D3" s="4">
        <f>IF('2025_一般・団体'!$M17="",'2025_一般・団体'!$N17,CONCATENATE('2025_一般・団体'!$M17,"-",'2025_一般・団体'!$N17))</f>
        <v>0</v>
      </c>
      <c r="F3" s="5" t="str">
        <f>CONCATENATE('2025_一般・団体'!$B17,"　",'2025_一般・団体'!$C17)</f>
        <v>　</v>
      </c>
      <c r="G3" s="5"/>
      <c r="H3" s="1">
        <f>'2025_一般・団体'!$D$4</f>
        <v>0</v>
      </c>
      <c r="I3" s="1" t="str">
        <f>'2025_一般・団体'!$J17</f>
        <v/>
      </c>
      <c r="K3" s="1">
        <f>'2025_一般・団体'!$D17</f>
        <v>0</v>
      </c>
      <c r="L3" s="2">
        <f>'2025_一般・団体'!$O17</f>
        <v>0</v>
      </c>
      <c r="M3" s="4">
        <f>IF('2025_一般・団体'!$Q17="",'2025_一般・団体'!$R17,CONCATENATE('2025_一般・団体'!$Q17,"-",'2025_一般・団体'!$R17))</f>
        <v>0</v>
      </c>
      <c r="N3" s="1"/>
      <c r="O3" s="5" t="str">
        <f t="shared" si="0"/>
        <v>　</v>
      </c>
      <c r="P3" s="5"/>
      <c r="Q3" s="1">
        <f t="shared" ref="Q3:Q34" si="1">H3</f>
        <v>0</v>
      </c>
      <c r="R3" s="1" t="str">
        <f t="shared" ref="R3:R8" si="2">I3</f>
        <v/>
      </c>
    </row>
    <row r="4" spans="1:18" ht="15" customHeight="1" x14ac:dyDescent="0.2">
      <c r="A4" s="1">
        <v>3</v>
      </c>
      <c r="B4" s="1">
        <f>'2025_一般・団体'!$D18</f>
        <v>0</v>
      </c>
      <c r="C4" s="2">
        <f>'2025_一般・団体'!$K18</f>
        <v>0</v>
      </c>
      <c r="D4" s="4">
        <f>IF('2025_一般・団体'!$M18="",'2025_一般・団体'!$N18,CONCATENATE('2025_一般・団体'!$M18,"-",'2025_一般・団体'!$N18))</f>
        <v>0</v>
      </c>
      <c r="F4" s="5" t="str">
        <f>CONCATENATE('2025_一般・団体'!$B18,"　",'2025_一般・団体'!$C18)</f>
        <v>　</v>
      </c>
      <c r="G4" s="5"/>
      <c r="H4" s="1">
        <f>'2025_一般・団体'!$D$4</f>
        <v>0</v>
      </c>
      <c r="I4" s="1" t="str">
        <f>'2025_一般・団体'!$J18</f>
        <v/>
      </c>
      <c r="K4" s="1">
        <f>'2025_一般・団体'!$D18</f>
        <v>0</v>
      </c>
      <c r="L4" s="2">
        <f>'2025_一般・団体'!$O18</f>
        <v>0</v>
      </c>
      <c r="M4" s="4">
        <f>IF('2025_一般・団体'!$Q18="",'2025_一般・団体'!$R18,CONCATENATE('2025_一般・団体'!$Q18,"-",'2025_一般・団体'!$R18))</f>
        <v>0</v>
      </c>
      <c r="N4" s="1"/>
      <c r="O4" s="5" t="str">
        <f t="shared" si="0"/>
        <v>　</v>
      </c>
      <c r="P4" s="5"/>
      <c r="Q4" s="1">
        <f t="shared" si="1"/>
        <v>0</v>
      </c>
      <c r="R4" s="1" t="str">
        <f t="shared" si="2"/>
        <v/>
      </c>
    </row>
    <row r="5" spans="1:18" ht="15" customHeight="1" x14ac:dyDescent="0.2">
      <c r="A5" s="1">
        <v>4</v>
      </c>
      <c r="B5" s="1">
        <f>'2025_一般・団体'!$D19</f>
        <v>0</v>
      </c>
      <c r="C5" s="2">
        <f>'2025_一般・団体'!$K19</f>
        <v>0</v>
      </c>
      <c r="D5" s="4">
        <f>IF('2025_一般・団体'!$M19="",'2025_一般・団体'!$N19,CONCATENATE('2025_一般・団体'!$M19,"-",'2025_一般・団体'!$N19))</f>
        <v>0</v>
      </c>
      <c r="F5" s="5" t="str">
        <f>CONCATENATE('2025_一般・団体'!$B19,"　",'2025_一般・団体'!$C19)</f>
        <v>　</v>
      </c>
      <c r="G5" s="5"/>
      <c r="H5" s="1">
        <f>'2025_一般・団体'!$D$4</f>
        <v>0</v>
      </c>
      <c r="I5" s="1" t="str">
        <f>'2025_一般・団体'!$J19</f>
        <v/>
      </c>
      <c r="K5" s="1">
        <f>'2025_一般・団体'!$D19</f>
        <v>0</v>
      </c>
      <c r="L5" s="2">
        <f>'2025_一般・団体'!$O19</f>
        <v>0</v>
      </c>
      <c r="M5" s="4">
        <f>IF('2025_一般・団体'!$Q19="",'2025_一般・団体'!$R19,CONCATENATE('2025_一般・団体'!$Q19,"-",'2025_一般・団体'!$R19))</f>
        <v>0</v>
      </c>
      <c r="N5" s="1"/>
      <c r="O5" s="5" t="str">
        <f t="shared" si="0"/>
        <v>　</v>
      </c>
      <c r="P5" s="5"/>
      <c r="Q5" s="1">
        <f t="shared" si="1"/>
        <v>0</v>
      </c>
      <c r="R5" s="1" t="str">
        <f t="shared" si="2"/>
        <v/>
      </c>
    </row>
    <row r="6" spans="1:18" ht="15" customHeight="1" x14ac:dyDescent="0.2">
      <c r="A6" s="1">
        <v>5</v>
      </c>
      <c r="B6" s="1">
        <f>'2025_一般・団体'!$D20</f>
        <v>0</v>
      </c>
      <c r="C6" s="2">
        <f>'2025_一般・団体'!$K20</f>
        <v>0</v>
      </c>
      <c r="D6" s="4">
        <f>IF('2025_一般・団体'!$M20="",'2025_一般・団体'!$N20,CONCATENATE('2025_一般・団体'!$M20,"-",'2025_一般・団体'!$N20))</f>
        <v>0</v>
      </c>
      <c r="F6" s="5" t="str">
        <f>CONCATENATE('2025_一般・団体'!$B20,"　",'2025_一般・団体'!$C20)</f>
        <v>　</v>
      </c>
      <c r="G6" s="5"/>
      <c r="H6" s="1">
        <f>'2025_一般・団体'!$D$4</f>
        <v>0</v>
      </c>
      <c r="I6" s="1" t="str">
        <f>'2025_一般・団体'!$J20</f>
        <v/>
      </c>
      <c r="K6" s="1">
        <f>'2025_一般・団体'!$D20</f>
        <v>0</v>
      </c>
      <c r="L6" s="2">
        <f>'2025_一般・団体'!$O20</f>
        <v>0</v>
      </c>
      <c r="M6" s="4">
        <f>IF('2025_一般・団体'!$Q20="",'2025_一般・団体'!$R20,CONCATENATE('2025_一般・団体'!$Q20,"-",'2025_一般・団体'!$R20))</f>
        <v>0</v>
      </c>
      <c r="N6" s="1"/>
      <c r="O6" s="5" t="str">
        <f t="shared" si="0"/>
        <v>　</v>
      </c>
      <c r="P6" s="5"/>
      <c r="Q6" s="1">
        <f t="shared" si="1"/>
        <v>0</v>
      </c>
      <c r="R6" s="1" t="str">
        <f t="shared" si="2"/>
        <v/>
      </c>
    </row>
    <row r="7" spans="1:18" ht="15" customHeight="1" x14ac:dyDescent="0.2">
      <c r="A7" s="1">
        <v>6</v>
      </c>
      <c r="B7" s="1">
        <f>'2025_一般・団体'!$D21</f>
        <v>0</v>
      </c>
      <c r="C7" s="2">
        <f>'2025_一般・団体'!$K21</f>
        <v>0</v>
      </c>
      <c r="D7" s="4">
        <f>IF('2025_一般・団体'!$M21="",'2025_一般・団体'!$N21,CONCATENATE('2025_一般・団体'!$M21,"-",'2025_一般・団体'!$N21))</f>
        <v>0</v>
      </c>
      <c r="F7" s="5" t="str">
        <f>CONCATENATE('2025_一般・団体'!$B21,"　",'2025_一般・団体'!$C21)</f>
        <v>　</v>
      </c>
      <c r="G7" s="5"/>
      <c r="H7" s="1">
        <f>'2025_一般・団体'!$D$4</f>
        <v>0</v>
      </c>
      <c r="I7" s="1" t="str">
        <f>'2025_一般・団体'!$J21</f>
        <v/>
      </c>
      <c r="K7" s="1">
        <f>'2025_一般・団体'!$D21</f>
        <v>0</v>
      </c>
      <c r="L7" s="2">
        <f>'2025_一般・団体'!$O21</f>
        <v>0</v>
      </c>
      <c r="M7" s="4">
        <f>IF('2025_一般・団体'!$Q21="",'2025_一般・団体'!$R21,CONCATENATE('2025_一般・団体'!$Q21,"-",'2025_一般・団体'!$R21))</f>
        <v>0</v>
      </c>
      <c r="N7" s="1"/>
      <c r="O7" s="5" t="str">
        <f t="shared" si="0"/>
        <v>　</v>
      </c>
      <c r="P7" s="5"/>
      <c r="Q7" s="1">
        <f t="shared" si="1"/>
        <v>0</v>
      </c>
      <c r="R7" s="1" t="str">
        <f t="shared" si="2"/>
        <v/>
      </c>
    </row>
    <row r="8" spans="1:18" ht="15" customHeight="1" x14ac:dyDescent="0.2">
      <c r="A8" s="1">
        <v>7</v>
      </c>
      <c r="B8" s="1">
        <f>'2025_一般・団体'!$D22</f>
        <v>0</v>
      </c>
      <c r="C8" s="2">
        <f>'2025_一般・団体'!$K22</f>
        <v>0</v>
      </c>
      <c r="D8" s="4">
        <f>IF('2025_一般・団体'!$M22="",'2025_一般・団体'!$N22,CONCATENATE('2025_一般・団体'!$M22,"-",'2025_一般・団体'!$N22))</f>
        <v>0</v>
      </c>
      <c r="F8" s="5" t="str">
        <f>CONCATENATE('2025_一般・団体'!$B22,"　",'2025_一般・団体'!$C22)</f>
        <v>　</v>
      </c>
      <c r="G8" s="5"/>
      <c r="H8" s="1">
        <f>'2025_一般・団体'!$D$4</f>
        <v>0</v>
      </c>
      <c r="I8" s="1" t="str">
        <f>'2025_一般・団体'!$J22</f>
        <v/>
      </c>
      <c r="K8" s="1">
        <f>'2025_一般・団体'!$D22</f>
        <v>0</v>
      </c>
      <c r="L8" s="2">
        <f>'2025_一般・団体'!$O22</f>
        <v>0</v>
      </c>
      <c r="M8" s="4">
        <f>IF('2025_一般・団体'!$Q22="",'2025_一般・団体'!$R22,CONCATENATE('2025_一般・団体'!$Q22,"-",'2025_一般・団体'!$R22))</f>
        <v>0</v>
      </c>
      <c r="N8" s="1"/>
      <c r="O8" s="5" t="str">
        <f t="shared" si="0"/>
        <v>　</v>
      </c>
      <c r="P8" s="5"/>
      <c r="Q8" s="1">
        <f t="shared" si="1"/>
        <v>0</v>
      </c>
      <c r="R8" s="1" t="str">
        <f t="shared" si="2"/>
        <v/>
      </c>
    </row>
    <row r="9" spans="1:18" ht="15" customHeight="1" x14ac:dyDescent="0.2">
      <c r="A9" s="1">
        <v>8</v>
      </c>
      <c r="B9" s="1">
        <f>'2025_一般・団体'!$D23</f>
        <v>0</v>
      </c>
      <c r="C9" s="2">
        <f>'2025_一般・団体'!$K23</f>
        <v>0</v>
      </c>
      <c r="D9" s="4">
        <f>IF('2025_一般・団体'!$M23="",'2025_一般・団体'!$N23,CONCATENATE('2025_一般・団体'!$M23,"-",'2025_一般・団体'!$N23))</f>
        <v>0</v>
      </c>
      <c r="F9" s="5" t="str">
        <f>CONCATENATE('2025_一般・団体'!$B23,"　",'2025_一般・団体'!$C23)</f>
        <v>　</v>
      </c>
      <c r="G9" s="5"/>
      <c r="H9" s="1">
        <f>'2025_一般・団体'!$D$4</f>
        <v>0</v>
      </c>
      <c r="I9" s="1" t="str">
        <f>'2025_一般・団体'!$J23</f>
        <v/>
      </c>
      <c r="K9" s="1">
        <f>'2025_一般・団体'!$D23</f>
        <v>0</v>
      </c>
      <c r="L9" s="2">
        <f>'2025_一般・団体'!$O23</f>
        <v>0</v>
      </c>
      <c r="M9" s="4">
        <f>IF('2025_一般・団体'!$Q23="",'2025_一般・団体'!$R23,CONCATENATE('2025_一般・団体'!$Q23,"-",'2025_一般・団体'!$R23))</f>
        <v>0</v>
      </c>
      <c r="N9" s="1"/>
      <c r="O9" s="5" t="str">
        <f t="shared" si="0"/>
        <v>　</v>
      </c>
      <c r="P9" s="5"/>
      <c r="Q9" s="1">
        <f t="shared" si="1"/>
        <v>0</v>
      </c>
      <c r="R9" s="1" t="str">
        <f t="shared" ref="R9:R72" si="3">I9</f>
        <v/>
      </c>
    </row>
    <row r="10" spans="1:18" ht="15" customHeight="1" x14ac:dyDescent="0.2">
      <c r="A10" s="1">
        <v>9</v>
      </c>
      <c r="B10" s="1">
        <f>'2025_一般・団体'!$D24</f>
        <v>0</v>
      </c>
      <c r="C10" s="2">
        <f>'2025_一般・団体'!$K24</f>
        <v>0</v>
      </c>
      <c r="D10" s="4">
        <f>IF('2025_一般・団体'!$M24="",'2025_一般・団体'!$N24,CONCATENATE('2025_一般・団体'!$M24,"-",'2025_一般・団体'!$N24))</f>
        <v>0</v>
      </c>
      <c r="F10" s="5" t="str">
        <f>CONCATENATE('2025_一般・団体'!$B24,"　",'2025_一般・団体'!$C24)</f>
        <v>　</v>
      </c>
      <c r="G10" s="5"/>
      <c r="H10" s="1">
        <f>'2025_一般・団体'!$D$4</f>
        <v>0</v>
      </c>
      <c r="I10" s="1" t="str">
        <f>'2025_一般・団体'!$J24</f>
        <v/>
      </c>
      <c r="K10" s="1">
        <f>'2025_一般・団体'!$D24</f>
        <v>0</v>
      </c>
      <c r="L10" s="2">
        <f>'2025_一般・団体'!$O24</f>
        <v>0</v>
      </c>
      <c r="M10" s="4">
        <f>IF('2025_一般・団体'!$Q24="",'2025_一般・団体'!$R24,CONCATENATE('2025_一般・団体'!$Q24,"-",'2025_一般・団体'!$R24))</f>
        <v>0</v>
      </c>
      <c r="N10" s="1"/>
      <c r="O10" s="5" t="str">
        <f t="shared" si="0"/>
        <v>　</v>
      </c>
      <c r="P10" s="5"/>
      <c r="Q10" s="1">
        <f t="shared" si="1"/>
        <v>0</v>
      </c>
      <c r="R10" s="1" t="str">
        <f t="shared" si="3"/>
        <v/>
      </c>
    </row>
    <row r="11" spans="1:18" ht="15" customHeight="1" x14ac:dyDescent="0.2">
      <c r="A11" s="1">
        <v>10</v>
      </c>
      <c r="B11" s="1">
        <f>'2025_一般・団体'!$D25</f>
        <v>0</v>
      </c>
      <c r="C11" s="2">
        <f>'2025_一般・団体'!$K25</f>
        <v>0</v>
      </c>
      <c r="D11" s="4">
        <f>IF('2025_一般・団体'!$M25="",'2025_一般・団体'!$N25,CONCATENATE('2025_一般・団体'!$M25,"-",'2025_一般・団体'!$N25))</f>
        <v>0</v>
      </c>
      <c r="F11" s="5" t="str">
        <f>CONCATENATE('2025_一般・団体'!$B25,"　",'2025_一般・団体'!$C25)</f>
        <v>　</v>
      </c>
      <c r="G11" s="5"/>
      <c r="H11" s="1">
        <f>'2025_一般・団体'!$D$4</f>
        <v>0</v>
      </c>
      <c r="I11" s="1" t="str">
        <f>'2025_一般・団体'!$J25</f>
        <v/>
      </c>
      <c r="K11" s="1">
        <f>'2025_一般・団体'!$D25</f>
        <v>0</v>
      </c>
      <c r="L11" s="2">
        <f>'2025_一般・団体'!$O25</f>
        <v>0</v>
      </c>
      <c r="M11" s="4">
        <f>IF('2025_一般・団体'!$Q25="",'2025_一般・団体'!$R25,CONCATENATE('2025_一般・団体'!$Q25,"-",'2025_一般・団体'!$R25))</f>
        <v>0</v>
      </c>
      <c r="N11" s="1"/>
      <c r="O11" s="5" t="str">
        <f t="shared" si="0"/>
        <v>　</v>
      </c>
      <c r="P11" s="5"/>
      <c r="Q11" s="1">
        <f t="shared" si="1"/>
        <v>0</v>
      </c>
      <c r="R11" s="1" t="str">
        <f t="shared" si="3"/>
        <v/>
      </c>
    </row>
    <row r="12" spans="1:18" ht="15" customHeight="1" x14ac:dyDescent="0.2">
      <c r="A12" s="1">
        <v>11</v>
      </c>
      <c r="B12" s="1">
        <f>'2025_一般・団体'!$D26</f>
        <v>0</v>
      </c>
      <c r="C12" s="2">
        <f>'2025_一般・団体'!$K26</f>
        <v>0</v>
      </c>
      <c r="D12" s="4">
        <f>IF('2025_一般・団体'!$M26="",'2025_一般・団体'!$N26,CONCATENATE('2025_一般・団体'!$M26,"-",'2025_一般・団体'!$N26))</f>
        <v>0</v>
      </c>
      <c r="F12" s="5" t="str">
        <f>CONCATENATE('2025_一般・団体'!$B26,"　",'2025_一般・団体'!$C26)</f>
        <v>　</v>
      </c>
      <c r="G12" s="5"/>
      <c r="H12" s="1">
        <f>'2025_一般・団体'!$D$4</f>
        <v>0</v>
      </c>
      <c r="I12" s="1" t="str">
        <f>'2025_一般・団体'!$J26</f>
        <v/>
      </c>
      <c r="K12" s="1">
        <f>'2025_一般・団体'!$D26</f>
        <v>0</v>
      </c>
      <c r="L12" s="2">
        <f>'2025_一般・団体'!$O26</f>
        <v>0</v>
      </c>
      <c r="M12" s="4">
        <f>IF('2025_一般・団体'!$Q26="",'2025_一般・団体'!$R26,CONCATENATE('2025_一般・団体'!$Q26,"-",'2025_一般・団体'!$R26))</f>
        <v>0</v>
      </c>
      <c r="N12" s="1"/>
      <c r="O12" s="5" t="str">
        <f t="shared" si="0"/>
        <v>　</v>
      </c>
      <c r="P12" s="5"/>
      <c r="Q12" s="1">
        <f t="shared" si="1"/>
        <v>0</v>
      </c>
      <c r="R12" s="1" t="str">
        <f t="shared" si="3"/>
        <v/>
      </c>
    </row>
    <row r="13" spans="1:18" ht="15" customHeight="1" x14ac:dyDescent="0.2">
      <c r="A13" s="1">
        <v>12</v>
      </c>
      <c r="B13" s="1">
        <f>'2025_一般・団体'!$D27</f>
        <v>0</v>
      </c>
      <c r="C13" s="2">
        <f>'2025_一般・団体'!$K27</f>
        <v>0</v>
      </c>
      <c r="D13" s="4">
        <f>IF('2025_一般・団体'!$M27="",'2025_一般・団体'!$N27,CONCATENATE('2025_一般・団体'!$M27,"-",'2025_一般・団体'!$N27))</f>
        <v>0</v>
      </c>
      <c r="F13" s="5" t="str">
        <f>CONCATENATE('2025_一般・団体'!$B27,"　",'2025_一般・団体'!$C27)</f>
        <v>　</v>
      </c>
      <c r="G13" s="5"/>
      <c r="H13" s="1">
        <f>'2025_一般・団体'!$D$4</f>
        <v>0</v>
      </c>
      <c r="I13" s="1" t="str">
        <f>'2025_一般・団体'!$J27</f>
        <v/>
      </c>
      <c r="K13" s="1">
        <f>'2025_一般・団体'!$D27</f>
        <v>0</v>
      </c>
      <c r="L13" s="2">
        <f>'2025_一般・団体'!$O27</f>
        <v>0</v>
      </c>
      <c r="M13" s="4">
        <f>IF('2025_一般・団体'!$Q27="",'2025_一般・団体'!$R27,CONCATENATE('2025_一般・団体'!$Q27,"-",'2025_一般・団体'!$R27))</f>
        <v>0</v>
      </c>
      <c r="N13" s="1"/>
      <c r="O13" s="5" t="str">
        <f t="shared" si="0"/>
        <v>　</v>
      </c>
      <c r="P13" s="5"/>
      <c r="Q13" s="1">
        <f t="shared" si="1"/>
        <v>0</v>
      </c>
      <c r="R13" s="1" t="str">
        <f t="shared" si="3"/>
        <v/>
      </c>
    </row>
    <row r="14" spans="1:18" ht="15" customHeight="1" x14ac:dyDescent="0.2">
      <c r="A14" s="1">
        <v>13</v>
      </c>
      <c r="B14" s="1">
        <f>'2025_一般・団体'!$D28</f>
        <v>0</v>
      </c>
      <c r="C14" s="2">
        <f>'2025_一般・団体'!$K28</f>
        <v>0</v>
      </c>
      <c r="D14" s="4">
        <f>IF('2025_一般・団体'!$M28="",'2025_一般・団体'!$N28,CONCATENATE('2025_一般・団体'!$M28,"-",'2025_一般・団体'!$N28))</f>
        <v>0</v>
      </c>
      <c r="F14" s="5" t="str">
        <f>CONCATENATE('2025_一般・団体'!$B28,"　",'2025_一般・団体'!$C28)</f>
        <v>　</v>
      </c>
      <c r="G14" s="5"/>
      <c r="H14" s="1">
        <f>'2025_一般・団体'!$D$4</f>
        <v>0</v>
      </c>
      <c r="I14" s="1" t="str">
        <f>'2025_一般・団体'!$J28</f>
        <v/>
      </c>
      <c r="K14" s="1">
        <f>'2025_一般・団体'!$D28</f>
        <v>0</v>
      </c>
      <c r="L14" s="2">
        <f>'2025_一般・団体'!$O28</f>
        <v>0</v>
      </c>
      <c r="M14" s="4">
        <f>IF('2025_一般・団体'!$Q28="",'2025_一般・団体'!$R28,CONCATENATE('2025_一般・団体'!$Q28,"-",'2025_一般・団体'!$R28))</f>
        <v>0</v>
      </c>
      <c r="N14" s="1"/>
      <c r="O14" s="5" t="str">
        <f t="shared" si="0"/>
        <v>　</v>
      </c>
      <c r="P14" s="5"/>
      <c r="Q14" s="1">
        <f t="shared" si="1"/>
        <v>0</v>
      </c>
      <c r="R14" s="1" t="str">
        <f t="shared" si="3"/>
        <v/>
      </c>
    </row>
    <row r="15" spans="1:18" ht="15" customHeight="1" x14ac:dyDescent="0.2">
      <c r="A15" s="1">
        <v>14</v>
      </c>
      <c r="B15" s="1">
        <f>'2025_一般・団体'!$D29</f>
        <v>0</v>
      </c>
      <c r="C15" s="2">
        <f>'2025_一般・団体'!$K29</f>
        <v>0</v>
      </c>
      <c r="D15" s="4">
        <f>IF('2025_一般・団体'!$M29="",'2025_一般・団体'!$N29,CONCATENATE('2025_一般・団体'!$M29,"-",'2025_一般・団体'!$N29))</f>
        <v>0</v>
      </c>
      <c r="F15" s="5" t="str">
        <f>CONCATENATE('2025_一般・団体'!$B29,"　",'2025_一般・団体'!$C29)</f>
        <v>　</v>
      </c>
      <c r="G15" s="5"/>
      <c r="H15" s="1">
        <f>'2025_一般・団体'!$D$4</f>
        <v>0</v>
      </c>
      <c r="I15" s="1" t="str">
        <f>'2025_一般・団体'!$J29</f>
        <v/>
      </c>
      <c r="K15" s="1">
        <f>'2025_一般・団体'!$D29</f>
        <v>0</v>
      </c>
      <c r="L15" s="2">
        <f>'2025_一般・団体'!$O29</f>
        <v>0</v>
      </c>
      <c r="M15" s="4">
        <f>IF('2025_一般・団体'!$Q29="",'2025_一般・団体'!$R29,CONCATENATE('2025_一般・団体'!$Q29,"-",'2025_一般・団体'!$R29))</f>
        <v>0</v>
      </c>
      <c r="N15" s="1"/>
      <c r="O15" s="5" t="str">
        <f t="shared" si="0"/>
        <v>　</v>
      </c>
      <c r="P15" s="5"/>
      <c r="Q15" s="1">
        <f t="shared" si="1"/>
        <v>0</v>
      </c>
      <c r="R15" s="1" t="str">
        <f t="shared" si="3"/>
        <v/>
      </c>
    </row>
    <row r="16" spans="1:18" ht="15" customHeight="1" x14ac:dyDescent="0.2">
      <c r="A16" s="1">
        <v>15</v>
      </c>
      <c r="B16" s="1">
        <f>'2025_一般・団体'!$D30</f>
        <v>0</v>
      </c>
      <c r="C16" s="2">
        <f>'2025_一般・団体'!$K30</f>
        <v>0</v>
      </c>
      <c r="D16" s="4">
        <f>IF('2025_一般・団体'!$M30="",'2025_一般・団体'!$N30,CONCATENATE('2025_一般・団体'!$M30,"-",'2025_一般・団体'!$N30))</f>
        <v>0</v>
      </c>
      <c r="F16" s="5" t="str">
        <f>CONCATENATE('2025_一般・団体'!$B30,"　",'2025_一般・団体'!$C30)</f>
        <v>　</v>
      </c>
      <c r="G16" s="5"/>
      <c r="H16" s="1">
        <f>'2025_一般・団体'!$D$4</f>
        <v>0</v>
      </c>
      <c r="I16" s="1" t="str">
        <f>'2025_一般・団体'!$J30</f>
        <v/>
      </c>
      <c r="K16" s="1">
        <f>'2025_一般・団体'!$D30</f>
        <v>0</v>
      </c>
      <c r="L16" s="2">
        <f>'2025_一般・団体'!$O30</f>
        <v>0</v>
      </c>
      <c r="M16" s="4">
        <f>IF('2025_一般・団体'!$Q30="",'2025_一般・団体'!$R30,CONCATENATE('2025_一般・団体'!$Q30,"-",'2025_一般・団体'!$R30))</f>
        <v>0</v>
      </c>
      <c r="N16" s="1"/>
      <c r="O16" s="5" t="str">
        <f t="shared" si="0"/>
        <v>　</v>
      </c>
      <c r="P16" s="5"/>
      <c r="Q16" s="1">
        <f t="shared" si="1"/>
        <v>0</v>
      </c>
      <c r="R16" s="1" t="str">
        <f t="shared" si="3"/>
        <v/>
      </c>
    </row>
    <row r="17" spans="1:18" ht="15" customHeight="1" x14ac:dyDescent="0.2">
      <c r="A17" s="1">
        <v>16</v>
      </c>
      <c r="B17" s="1">
        <f>'2025_一般・団体'!$D31</f>
        <v>0</v>
      </c>
      <c r="C17" s="2">
        <f>'2025_一般・団体'!$K31</f>
        <v>0</v>
      </c>
      <c r="D17" s="4">
        <f>IF('2025_一般・団体'!$M31="",'2025_一般・団体'!$N31,CONCATENATE('2025_一般・団体'!$M31,"-",'2025_一般・団体'!$N31))</f>
        <v>0</v>
      </c>
      <c r="F17" s="5" t="str">
        <f>CONCATENATE('2025_一般・団体'!$B31,"　",'2025_一般・団体'!$C31)</f>
        <v>　</v>
      </c>
      <c r="G17" s="5"/>
      <c r="H17" s="1">
        <f>'2025_一般・団体'!$D$4</f>
        <v>0</v>
      </c>
      <c r="I17" s="1" t="str">
        <f>'2025_一般・団体'!$J31</f>
        <v/>
      </c>
      <c r="K17" s="1">
        <f>'2025_一般・団体'!$D31</f>
        <v>0</v>
      </c>
      <c r="L17" s="2">
        <f>'2025_一般・団体'!$O31</f>
        <v>0</v>
      </c>
      <c r="M17" s="4">
        <f>IF('2025_一般・団体'!$Q31="",'2025_一般・団体'!$R31,CONCATENATE('2025_一般・団体'!$Q31,"-",'2025_一般・団体'!$R31))</f>
        <v>0</v>
      </c>
      <c r="N17" s="1"/>
      <c r="O17" s="5" t="str">
        <f t="shared" si="0"/>
        <v>　</v>
      </c>
      <c r="P17" s="5"/>
      <c r="Q17" s="1">
        <f t="shared" si="1"/>
        <v>0</v>
      </c>
      <c r="R17" s="1" t="str">
        <f t="shared" si="3"/>
        <v/>
      </c>
    </row>
    <row r="18" spans="1:18" ht="15" customHeight="1" x14ac:dyDescent="0.2">
      <c r="A18" s="1">
        <v>17</v>
      </c>
      <c r="B18" s="1">
        <f>'2025_一般・団体'!$D32</f>
        <v>0</v>
      </c>
      <c r="C18" s="2">
        <f>'2025_一般・団体'!$K32</f>
        <v>0</v>
      </c>
      <c r="D18" s="4">
        <f>IF('2025_一般・団体'!$M32="",'2025_一般・団体'!$N32,CONCATENATE('2025_一般・団体'!$M32,"-",'2025_一般・団体'!$N32))</f>
        <v>0</v>
      </c>
      <c r="F18" s="5" t="str">
        <f>CONCATENATE('2025_一般・団体'!$B32,"　",'2025_一般・団体'!$C32)</f>
        <v>　</v>
      </c>
      <c r="G18" s="5"/>
      <c r="H18" s="1">
        <f>'2025_一般・団体'!$D$4</f>
        <v>0</v>
      </c>
      <c r="I18" s="1" t="str">
        <f>'2025_一般・団体'!$J32</f>
        <v/>
      </c>
      <c r="K18" s="1">
        <f>'2025_一般・団体'!$D32</f>
        <v>0</v>
      </c>
      <c r="L18" s="2">
        <f>'2025_一般・団体'!$O32</f>
        <v>0</v>
      </c>
      <c r="M18" s="4">
        <f>IF('2025_一般・団体'!$Q32="",'2025_一般・団体'!$R32,CONCATENATE('2025_一般・団体'!$Q32,"-",'2025_一般・団体'!$R32))</f>
        <v>0</v>
      </c>
      <c r="N18" s="1"/>
      <c r="O18" s="5" t="str">
        <f t="shared" si="0"/>
        <v>　</v>
      </c>
      <c r="P18" s="5"/>
      <c r="Q18" s="1">
        <f t="shared" si="1"/>
        <v>0</v>
      </c>
      <c r="R18" s="1" t="str">
        <f t="shared" si="3"/>
        <v/>
      </c>
    </row>
    <row r="19" spans="1:18" ht="15" customHeight="1" x14ac:dyDescent="0.2">
      <c r="A19" s="1">
        <v>18</v>
      </c>
      <c r="B19" s="1">
        <f>'2025_一般・団体'!$D33</f>
        <v>0</v>
      </c>
      <c r="C19" s="2">
        <f>'2025_一般・団体'!$K33</f>
        <v>0</v>
      </c>
      <c r="D19" s="4">
        <f>IF('2025_一般・団体'!$M33="",'2025_一般・団体'!$N33,CONCATENATE('2025_一般・団体'!$M33,"-",'2025_一般・団体'!$N33))</f>
        <v>0</v>
      </c>
      <c r="F19" s="5" t="str">
        <f>CONCATENATE('2025_一般・団体'!$B33,"　",'2025_一般・団体'!$C33)</f>
        <v>　</v>
      </c>
      <c r="G19" s="5"/>
      <c r="H19" s="1">
        <f>'2025_一般・団体'!$D$4</f>
        <v>0</v>
      </c>
      <c r="I19" s="1" t="str">
        <f>'2025_一般・団体'!$J33</f>
        <v/>
      </c>
      <c r="K19" s="1">
        <f>'2025_一般・団体'!$D33</f>
        <v>0</v>
      </c>
      <c r="L19" s="2">
        <f>'2025_一般・団体'!$O33</f>
        <v>0</v>
      </c>
      <c r="M19" s="4">
        <f>IF('2025_一般・団体'!$Q33="",'2025_一般・団体'!$R33,CONCATENATE('2025_一般・団体'!$Q33,"-",'2025_一般・団体'!$R33))</f>
        <v>0</v>
      </c>
      <c r="N19" s="1"/>
      <c r="O19" s="5" t="str">
        <f t="shared" si="0"/>
        <v>　</v>
      </c>
      <c r="P19" s="5"/>
      <c r="Q19" s="1">
        <f t="shared" si="1"/>
        <v>0</v>
      </c>
      <c r="R19" s="1" t="str">
        <f t="shared" si="3"/>
        <v/>
      </c>
    </row>
    <row r="20" spans="1:18" ht="15" customHeight="1" x14ac:dyDescent="0.2">
      <c r="A20" s="1">
        <v>19</v>
      </c>
      <c r="B20" s="1">
        <f>'2025_一般・団体'!$D34</f>
        <v>0</v>
      </c>
      <c r="C20" s="2">
        <f>'2025_一般・団体'!$K34</f>
        <v>0</v>
      </c>
      <c r="D20" s="4">
        <f>IF('2025_一般・団体'!$M34="",'2025_一般・団体'!$N34,CONCATENATE('2025_一般・団体'!$M34,"-",'2025_一般・団体'!$N34))</f>
        <v>0</v>
      </c>
      <c r="F20" s="5" t="str">
        <f>CONCATENATE('2025_一般・団体'!$B34,"　",'2025_一般・団体'!$C34)</f>
        <v>　</v>
      </c>
      <c r="G20" s="5"/>
      <c r="H20" s="1">
        <f>'2025_一般・団体'!$D$4</f>
        <v>0</v>
      </c>
      <c r="I20" s="1" t="str">
        <f>'2025_一般・団体'!$J34</f>
        <v/>
      </c>
      <c r="K20" s="1">
        <f>'2025_一般・団体'!$D34</f>
        <v>0</v>
      </c>
      <c r="L20" s="2">
        <f>'2025_一般・団体'!$O34</f>
        <v>0</v>
      </c>
      <c r="M20" s="4">
        <f>IF('2025_一般・団体'!$Q34="",'2025_一般・団体'!$R34,CONCATENATE('2025_一般・団体'!$Q34,"-",'2025_一般・団体'!$R34))</f>
        <v>0</v>
      </c>
      <c r="N20" s="1"/>
      <c r="O20" s="5" t="str">
        <f t="shared" si="0"/>
        <v>　</v>
      </c>
      <c r="P20" s="5"/>
      <c r="Q20" s="1">
        <f t="shared" si="1"/>
        <v>0</v>
      </c>
      <c r="R20" s="1" t="str">
        <f t="shared" si="3"/>
        <v/>
      </c>
    </row>
    <row r="21" spans="1:18" ht="15" customHeight="1" x14ac:dyDescent="0.2">
      <c r="A21" s="1">
        <v>20</v>
      </c>
      <c r="B21" s="1">
        <f>'2025_一般・団体'!$D35</f>
        <v>0</v>
      </c>
      <c r="C21" s="2">
        <f>'2025_一般・団体'!$K35</f>
        <v>0</v>
      </c>
      <c r="D21" s="4">
        <f>IF('2025_一般・団体'!$M35="",'2025_一般・団体'!$N35,CONCATENATE('2025_一般・団体'!$M35,"-",'2025_一般・団体'!$N35))</f>
        <v>0</v>
      </c>
      <c r="F21" s="5" t="str">
        <f>CONCATENATE('2025_一般・団体'!$B35,"　",'2025_一般・団体'!$C35)</f>
        <v>　</v>
      </c>
      <c r="G21" s="5"/>
      <c r="H21" s="1">
        <f>'2025_一般・団体'!$D$4</f>
        <v>0</v>
      </c>
      <c r="I21" s="1" t="str">
        <f>'2025_一般・団体'!$J35</f>
        <v/>
      </c>
      <c r="K21" s="1">
        <f>'2025_一般・団体'!$D35</f>
        <v>0</v>
      </c>
      <c r="L21" s="2">
        <f>'2025_一般・団体'!$O35</f>
        <v>0</v>
      </c>
      <c r="M21" s="4">
        <f>IF('2025_一般・団体'!$Q35="",'2025_一般・団体'!$R35,CONCATENATE('2025_一般・団体'!$Q35,"-",'2025_一般・団体'!$R35))</f>
        <v>0</v>
      </c>
      <c r="N21" s="1"/>
      <c r="O21" s="5" t="str">
        <f t="shared" si="0"/>
        <v>　</v>
      </c>
      <c r="P21" s="5"/>
      <c r="Q21" s="1">
        <f t="shared" si="1"/>
        <v>0</v>
      </c>
      <c r="R21" s="1" t="str">
        <f t="shared" si="3"/>
        <v/>
      </c>
    </row>
    <row r="22" spans="1:18" ht="15" customHeight="1" x14ac:dyDescent="0.2">
      <c r="A22" s="1">
        <v>21</v>
      </c>
      <c r="B22" s="1">
        <f>'2025_一般・団体'!$D36</f>
        <v>0</v>
      </c>
      <c r="C22" s="2">
        <f>'2025_一般・団体'!$K36</f>
        <v>0</v>
      </c>
      <c r="D22" s="4">
        <f>IF('2025_一般・団体'!$M36="",'2025_一般・団体'!$N36,CONCATENATE('2025_一般・団体'!$M36,"-",'2025_一般・団体'!$N36))</f>
        <v>0</v>
      </c>
      <c r="F22" s="5" t="str">
        <f>CONCATENATE('2025_一般・団体'!$B36,"　",'2025_一般・団体'!$C36)</f>
        <v>　</v>
      </c>
      <c r="G22" s="5"/>
      <c r="H22" s="1">
        <f>'2025_一般・団体'!$D$4</f>
        <v>0</v>
      </c>
      <c r="I22" s="1" t="str">
        <f>'2025_一般・団体'!$J36</f>
        <v/>
      </c>
      <c r="K22" s="1">
        <f>'2025_一般・団体'!$D36</f>
        <v>0</v>
      </c>
      <c r="L22" s="2">
        <f>'2025_一般・団体'!$O36</f>
        <v>0</v>
      </c>
      <c r="M22" s="4">
        <f>IF('2025_一般・団体'!$Q36="",'2025_一般・団体'!$R36,CONCATENATE('2025_一般・団体'!$Q36,"-",'2025_一般・団体'!$R36))</f>
        <v>0</v>
      </c>
      <c r="N22" s="1"/>
      <c r="O22" s="5" t="str">
        <f t="shared" si="0"/>
        <v>　</v>
      </c>
      <c r="P22" s="5"/>
      <c r="Q22" s="1">
        <f t="shared" si="1"/>
        <v>0</v>
      </c>
      <c r="R22" s="1" t="str">
        <f t="shared" si="3"/>
        <v/>
      </c>
    </row>
    <row r="23" spans="1:18" ht="15" customHeight="1" x14ac:dyDescent="0.2">
      <c r="A23" s="1">
        <v>22</v>
      </c>
      <c r="B23" s="1">
        <f>'2025_一般・団体'!$D37</f>
        <v>0</v>
      </c>
      <c r="C23" s="2">
        <f>'2025_一般・団体'!$K37</f>
        <v>0</v>
      </c>
      <c r="D23" s="4">
        <f>IF('2025_一般・団体'!$M37="",'2025_一般・団体'!$N37,CONCATENATE('2025_一般・団体'!$M37,"-",'2025_一般・団体'!$N37))</f>
        <v>0</v>
      </c>
      <c r="F23" s="5" t="str">
        <f>CONCATENATE('2025_一般・団体'!$B37,"　",'2025_一般・団体'!$C37)</f>
        <v>　</v>
      </c>
      <c r="G23" s="5"/>
      <c r="H23" s="1">
        <f>'2025_一般・団体'!$D$4</f>
        <v>0</v>
      </c>
      <c r="I23" s="1" t="str">
        <f>'2025_一般・団体'!$J37</f>
        <v/>
      </c>
      <c r="K23" s="1">
        <f>'2025_一般・団体'!$D37</f>
        <v>0</v>
      </c>
      <c r="L23" s="2">
        <f>'2025_一般・団体'!$O37</f>
        <v>0</v>
      </c>
      <c r="M23" s="4">
        <f>IF('2025_一般・団体'!$Q37="",'2025_一般・団体'!$R37,CONCATENATE('2025_一般・団体'!$Q37,"-",'2025_一般・団体'!$R37))</f>
        <v>0</v>
      </c>
      <c r="N23" s="1"/>
      <c r="O23" s="5" t="str">
        <f t="shared" si="0"/>
        <v>　</v>
      </c>
      <c r="P23" s="5"/>
      <c r="Q23" s="1">
        <f t="shared" si="1"/>
        <v>0</v>
      </c>
      <c r="R23" s="1" t="str">
        <f t="shared" si="3"/>
        <v/>
      </c>
    </row>
    <row r="24" spans="1:18" ht="15" customHeight="1" x14ac:dyDescent="0.2">
      <c r="A24" s="1">
        <v>23</v>
      </c>
      <c r="B24" s="1">
        <f>'2025_一般・団体'!$D38</f>
        <v>0</v>
      </c>
      <c r="C24" s="2">
        <f>'2025_一般・団体'!$K38</f>
        <v>0</v>
      </c>
      <c r="D24" s="4">
        <f>IF('2025_一般・団体'!$M38="",'2025_一般・団体'!$N38,CONCATENATE('2025_一般・団体'!$M38,"-",'2025_一般・団体'!$N38))</f>
        <v>0</v>
      </c>
      <c r="F24" s="5" t="str">
        <f>CONCATENATE('2025_一般・団体'!$B38,"　",'2025_一般・団体'!$C38)</f>
        <v>　</v>
      </c>
      <c r="G24" s="5"/>
      <c r="H24" s="1">
        <f>'2025_一般・団体'!$D$4</f>
        <v>0</v>
      </c>
      <c r="I24" s="1" t="str">
        <f>'2025_一般・団体'!$J38</f>
        <v/>
      </c>
      <c r="K24" s="1">
        <f>'2025_一般・団体'!$D38</f>
        <v>0</v>
      </c>
      <c r="L24" s="2">
        <f>'2025_一般・団体'!$O38</f>
        <v>0</v>
      </c>
      <c r="M24" s="4">
        <f>IF('2025_一般・団体'!$Q38="",'2025_一般・団体'!$R38,CONCATENATE('2025_一般・団体'!$Q38,"-",'2025_一般・団体'!$R38))</f>
        <v>0</v>
      </c>
      <c r="N24" s="1"/>
      <c r="O24" s="5" t="str">
        <f t="shared" si="0"/>
        <v>　</v>
      </c>
      <c r="P24" s="5"/>
      <c r="Q24" s="1">
        <f t="shared" si="1"/>
        <v>0</v>
      </c>
      <c r="R24" s="1" t="str">
        <f t="shared" si="3"/>
        <v/>
      </c>
    </row>
    <row r="25" spans="1:18" ht="15" customHeight="1" x14ac:dyDescent="0.2">
      <c r="A25" s="1">
        <v>24</v>
      </c>
      <c r="B25" s="1">
        <f>'2025_一般・団体'!$D39</f>
        <v>0</v>
      </c>
      <c r="C25" s="2">
        <f>'2025_一般・団体'!$K39</f>
        <v>0</v>
      </c>
      <c r="D25" s="4">
        <f>IF('2025_一般・団体'!$M39="",'2025_一般・団体'!$N39,CONCATENATE('2025_一般・団体'!$M39,"-",'2025_一般・団体'!$N39))</f>
        <v>0</v>
      </c>
      <c r="F25" s="5" t="str">
        <f>CONCATENATE('2025_一般・団体'!$B39,"　",'2025_一般・団体'!$C39)</f>
        <v>　</v>
      </c>
      <c r="G25" s="5"/>
      <c r="H25" s="1">
        <f>'2025_一般・団体'!$D$4</f>
        <v>0</v>
      </c>
      <c r="I25" s="1" t="str">
        <f>'2025_一般・団体'!$J39</f>
        <v/>
      </c>
      <c r="K25" s="1">
        <f>'2025_一般・団体'!$D39</f>
        <v>0</v>
      </c>
      <c r="L25" s="2">
        <f>'2025_一般・団体'!$O39</f>
        <v>0</v>
      </c>
      <c r="M25" s="4">
        <f>IF('2025_一般・団体'!$Q39="",'2025_一般・団体'!$R39,CONCATENATE('2025_一般・団体'!$Q39,"-",'2025_一般・団体'!$R39))</f>
        <v>0</v>
      </c>
      <c r="N25" s="1"/>
      <c r="O25" s="5" t="str">
        <f t="shared" si="0"/>
        <v>　</v>
      </c>
      <c r="P25" s="5"/>
      <c r="Q25" s="1">
        <f t="shared" si="1"/>
        <v>0</v>
      </c>
      <c r="R25" s="1" t="str">
        <f t="shared" si="3"/>
        <v/>
      </c>
    </row>
    <row r="26" spans="1:18" ht="15" customHeight="1" x14ac:dyDescent="0.2">
      <c r="A26" s="1">
        <v>25</v>
      </c>
      <c r="B26" s="1">
        <f>'2025_一般・団体'!$D40</f>
        <v>0</v>
      </c>
      <c r="C26" s="2">
        <f>'2025_一般・団体'!$K40</f>
        <v>0</v>
      </c>
      <c r="D26" s="4">
        <f>IF('2025_一般・団体'!$M40="",'2025_一般・団体'!$N40,CONCATENATE('2025_一般・団体'!$M40,"-",'2025_一般・団体'!$N40))</f>
        <v>0</v>
      </c>
      <c r="F26" s="5" t="str">
        <f>CONCATENATE('2025_一般・団体'!$B40,"　",'2025_一般・団体'!$C40)</f>
        <v>　</v>
      </c>
      <c r="G26" s="5"/>
      <c r="H26" s="1">
        <f>'2025_一般・団体'!$D$4</f>
        <v>0</v>
      </c>
      <c r="I26" s="1" t="str">
        <f>'2025_一般・団体'!$J40</f>
        <v/>
      </c>
      <c r="K26" s="1">
        <f>'2025_一般・団体'!$D40</f>
        <v>0</v>
      </c>
      <c r="L26" s="2">
        <f>'2025_一般・団体'!$O40</f>
        <v>0</v>
      </c>
      <c r="M26" s="4">
        <f>IF('2025_一般・団体'!$Q40="",'2025_一般・団体'!$R40,CONCATENATE('2025_一般・団体'!$Q40,"-",'2025_一般・団体'!$R40))</f>
        <v>0</v>
      </c>
      <c r="N26" s="1"/>
      <c r="O26" s="5" t="str">
        <f t="shared" si="0"/>
        <v>　</v>
      </c>
      <c r="P26" s="5"/>
      <c r="Q26" s="1">
        <f t="shared" si="1"/>
        <v>0</v>
      </c>
      <c r="R26" s="1" t="str">
        <f t="shared" si="3"/>
        <v/>
      </c>
    </row>
    <row r="27" spans="1:18" ht="15" customHeight="1" x14ac:dyDescent="0.2">
      <c r="A27" s="1">
        <v>26</v>
      </c>
      <c r="B27" s="1">
        <f>'2025_一般・団体'!$D41</f>
        <v>0</v>
      </c>
      <c r="C27" s="2">
        <f>'2025_一般・団体'!$K41</f>
        <v>0</v>
      </c>
      <c r="D27" s="4">
        <f>IF('2025_一般・団体'!$M41="",'2025_一般・団体'!$N41,CONCATENATE('2025_一般・団体'!$M41,"-",'2025_一般・団体'!$N41))</f>
        <v>0</v>
      </c>
      <c r="F27" s="5" t="str">
        <f>CONCATENATE('2025_一般・団体'!$B41,"　",'2025_一般・団体'!$C41)</f>
        <v>　</v>
      </c>
      <c r="G27" s="5"/>
      <c r="H27" s="1">
        <f>'2025_一般・団体'!$D$4</f>
        <v>0</v>
      </c>
      <c r="I27" s="1" t="str">
        <f>'2025_一般・団体'!$J41</f>
        <v/>
      </c>
      <c r="K27" s="1">
        <f>'2025_一般・団体'!$D41</f>
        <v>0</v>
      </c>
      <c r="L27" s="2">
        <f>'2025_一般・団体'!$O41</f>
        <v>0</v>
      </c>
      <c r="M27" s="4">
        <f>IF('2025_一般・団体'!$Q41="",'2025_一般・団体'!$R41,CONCATENATE('2025_一般・団体'!$Q41,"-",'2025_一般・団体'!$R41))</f>
        <v>0</v>
      </c>
      <c r="N27" s="1"/>
      <c r="O27" s="5" t="str">
        <f t="shared" si="0"/>
        <v>　</v>
      </c>
      <c r="P27" s="5"/>
      <c r="Q27" s="1">
        <f t="shared" si="1"/>
        <v>0</v>
      </c>
      <c r="R27" s="1" t="str">
        <f t="shared" si="3"/>
        <v/>
      </c>
    </row>
    <row r="28" spans="1:18" ht="15" customHeight="1" x14ac:dyDescent="0.2">
      <c r="A28" s="1">
        <v>27</v>
      </c>
      <c r="B28" s="1">
        <f>'2025_一般・団体'!$D42</f>
        <v>0</v>
      </c>
      <c r="C28" s="2">
        <f>'2025_一般・団体'!$K42</f>
        <v>0</v>
      </c>
      <c r="D28" s="4">
        <f>IF('2025_一般・団体'!$M42="",'2025_一般・団体'!$N42,CONCATENATE('2025_一般・団体'!$M42,"-",'2025_一般・団体'!$N42))</f>
        <v>0</v>
      </c>
      <c r="F28" s="5" t="str">
        <f>CONCATENATE('2025_一般・団体'!$B42,"　",'2025_一般・団体'!$C42)</f>
        <v>　</v>
      </c>
      <c r="G28" s="5"/>
      <c r="H28" s="1">
        <f>'2025_一般・団体'!$D$4</f>
        <v>0</v>
      </c>
      <c r="I28" s="1" t="str">
        <f>'2025_一般・団体'!$J42</f>
        <v/>
      </c>
      <c r="K28" s="1">
        <f>'2025_一般・団体'!$D42</f>
        <v>0</v>
      </c>
      <c r="L28" s="2">
        <f>'2025_一般・団体'!$O42</f>
        <v>0</v>
      </c>
      <c r="M28" s="4">
        <f>IF('2025_一般・団体'!$Q42="",'2025_一般・団体'!$R42,CONCATENATE('2025_一般・団体'!$Q42,"-",'2025_一般・団体'!$R42))</f>
        <v>0</v>
      </c>
      <c r="N28" s="1"/>
      <c r="O28" s="5" t="str">
        <f t="shared" si="0"/>
        <v>　</v>
      </c>
      <c r="P28" s="5"/>
      <c r="Q28" s="1">
        <f t="shared" si="1"/>
        <v>0</v>
      </c>
      <c r="R28" s="1" t="str">
        <f t="shared" si="3"/>
        <v/>
      </c>
    </row>
    <row r="29" spans="1:18" ht="15" customHeight="1" x14ac:dyDescent="0.2">
      <c r="A29" s="1">
        <v>28</v>
      </c>
      <c r="B29" s="1">
        <f>'2025_一般・団体'!$D43</f>
        <v>0</v>
      </c>
      <c r="C29" s="2">
        <f>'2025_一般・団体'!$K43</f>
        <v>0</v>
      </c>
      <c r="D29" s="4">
        <f>IF('2025_一般・団体'!$M43="",'2025_一般・団体'!$N43,CONCATENATE('2025_一般・団体'!$M43,"-",'2025_一般・団体'!$N43))</f>
        <v>0</v>
      </c>
      <c r="F29" s="5" t="str">
        <f>CONCATENATE('2025_一般・団体'!$B43,"　",'2025_一般・団体'!$C43)</f>
        <v>　</v>
      </c>
      <c r="G29" s="5"/>
      <c r="H29" s="1">
        <f>'2025_一般・団体'!$D$4</f>
        <v>0</v>
      </c>
      <c r="I29" s="1" t="str">
        <f>'2025_一般・団体'!$J43</f>
        <v/>
      </c>
      <c r="K29" s="1">
        <f>'2025_一般・団体'!$D43</f>
        <v>0</v>
      </c>
      <c r="L29" s="2">
        <f>'2025_一般・団体'!$O43</f>
        <v>0</v>
      </c>
      <c r="M29" s="4">
        <f>IF('2025_一般・団体'!$Q43="",'2025_一般・団体'!$R43,CONCATENATE('2025_一般・団体'!$Q43,"-",'2025_一般・団体'!$R43))</f>
        <v>0</v>
      </c>
      <c r="N29" s="1"/>
      <c r="O29" s="5" t="str">
        <f t="shared" si="0"/>
        <v>　</v>
      </c>
      <c r="P29" s="5"/>
      <c r="Q29" s="1">
        <f t="shared" si="1"/>
        <v>0</v>
      </c>
      <c r="R29" s="1" t="str">
        <f t="shared" si="3"/>
        <v/>
      </c>
    </row>
    <row r="30" spans="1:18" ht="15" customHeight="1" x14ac:dyDescent="0.2">
      <c r="A30" s="1">
        <v>29</v>
      </c>
      <c r="B30" s="1">
        <f>'2025_一般・団体'!$D44</f>
        <v>0</v>
      </c>
      <c r="C30" s="2">
        <f>'2025_一般・団体'!$K44</f>
        <v>0</v>
      </c>
      <c r="D30" s="4">
        <f>IF('2025_一般・団体'!$M44="",'2025_一般・団体'!$N44,CONCATENATE('2025_一般・団体'!$M44,"-",'2025_一般・団体'!$N44))</f>
        <v>0</v>
      </c>
      <c r="F30" s="5" t="str">
        <f>CONCATENATE('2025_一般・団体'!$B44,"　",'2025_一般・団体'!$C44)</f>
        <v>　</v>
      </c>
      <c r="G30" s="5"/>
      <c r="H30" s="1">
        <f>'2025_一般・団体'!$D$4</f>
        <v>0</v>
      </c>
      <c r="I30" s="1" t="str">
        <f>'2025_一般・団体'!$J44</f>
        <v/>
      </c>
      <c r="K30" s="1">
        <f>'2025_一般・団体'!$D44</f>
        <v>0</v>
      </c>
      <c r="L30" s="2">
        <f>'2025_一般・団体'!$O44</f>
        <v>0</v>
      </c>
      <c r="M30" s="4">
        <f>IF('2025_一般・団体'!$Q44="",'2025_一般・団体'!$R44,CONCATENATE('2025_一般・団体'!$Q44,"-",'2025_一般・団体'!$R44))</f>
        <v>0</v>
      </c>
      <c r="N30" s="1"/>
      <c r="O30" s="5" t="str">
        <f t="shared" si="0"/>
        <v>　</v>
      </c>
      <c r="P30" s="5"/>
      <c r="Q30" s="1">
        <f t="shared" si="1"/>
        <v>0</v>
      </c>
      <c r="R30" s="1" t="str">
        <f t="shared" si="3"/>
        <v/>
      </c>
    </row>
    <row r="31" spans="1:18" ht="15" customHeight="1" x14ac:dyDescent="0.2">
      <c r="A31" s="1">
        <v>30</v>
      </c>
      <c r="B31" s="1">
        <f>'2025_一般・団体'!$D45</f>
        <v>0</v>
      </c>
      <c r="C31" s="2">
        <f>'2025_一般・団体'!$K45</f>
        <v>0</v>
      </c>
      <c r="D31" s="4">
        <f>IF('2025_一般・団体'!$M45="",'2025_一般・団体'!$N45,CONCATENATE('2025_一般・団体'!$M45,"-",'2025_一般・団体'!$N45))</f>
        <v>0</v>
      </c>
      <c r="F31" s="5" t="str">
        <f>CONCATENATE('2025_一般・団体'!$B45,"　",'2025_一般・団体'!$C45)</f>
        <v>　</v>
      </c>
      <c r="G31" s="5"/>
      <c r="H31" s="1">
        <f>'2025_一般・団体'!$D$4</f>
        <v>0</v>
      </c>
      <c r="I31" s="1" t="str">
        <f>'2025_一般・団体'!$J45</f>
        <v/>
      </c>
      <c r="K31" s="1">
        <f>'2025_一般・団体'!$D45</f>
        <v>0</v>
      </c>
      <c r="L31" s="2">
        <f>'2025_一般・団体'!$O45</f>
        <v>0</v>
      </c>
      <c r="M31" s="4">
        <f>IF('2025_一般・団体'!$Q45="",'2025_一般・団体'!$R45,CONCATENATE('2025_一般・団体'!$Q45,"-",'2025_一般・団体'!$R45))</f>
        <v>0</v>
      </c>
      <c r="N31" s="1"/>
      <c r="O31" s="5" t="str">
        <f t="shared" si="0"/>
        <v>　</v>
      </c>
      <c r="P31" s="5"/>
      <c r="Q31" s="1">
        <f t="shared" si="1"/>
        <v>0</v>
      </c>
      <c r="R31" s="1" t="str">
        <f t="shared" si="3"/>
        <v/>
      </c>
    </row>
    <row r="32" spans="1:18" ht="15" customHeight="1" x14ac:dyDescent="0.2">
      <c r="A32" s="1">
        <v>31</v>
      </c>
      <c r="B32" s="1">
        <f>'2025_一般・団体'!$D46</f>
        <v>0</v>
      </c>
      <c r="C32" s="2">
        <f>'2025_一般・団体'!$K46</f>
        <v>0</v>
      </c>
      <c r="D32" s="4">
        <f>IF('2025_一般・団体'!$M46="",'2025_一般・団体'!$N46,CONCATENATE('2025_一般・団体'!$M46,"-",'2025_一般・団体'!$N46))</f>
        <v>0</v>
      </c>
      <c r="F32" s="5" t="str">
        <f>CONCATENATE('2025_一般・団体'!$B46,"　",'2025_一般・団体'!$C46)</f>
        <v>　</v>
      </c>
      <c r="G32" s="5"/>
      <c r="H32" s="1">
        <f>'2025_一般・団体'!$D$4</f>
        <v>0</v>
      </c>
      <c r="I32" s="1" t="str">
        <f>'2025_一般・団体'!$J46</f>
        <v/>
      </c>
      <c r="K32" s="1">
        <f>'2025_一般・団体'!$D46</f>
        <v>0</v>
      </c>
      <c r="L32" s="2">
        <f>'2025_一般・団体'!$O46</f>
        <v>0</v>
      </c>
      <c r="M32" s="4">
        <f>IF('2025_一般・団体'!$Q46="",'2025_一般・団体'!$R46,CONCATENATE('2025_一般・団体'!$Q46,"-",'2025_一般・団体'!$R46))</f>
        <v>0</v>
      </c>
      <c r="N32" s="1"/>
      <c r="O32" s="5" t="str">
        <f t="shared" si="0"/>
        <v>　</v>
      </c>
      <c r="P32" s="5"/>
      <c r="Q32" s="1">
        <f t="shared" si="1"/>
        <v>0</v>
      </c>
      <c r="R32" s="1" t="str">
        <f t="shared" si="3"/>
        <v/>
      </c>
    </row>
    <row r="33" spans="1:18" ht="15" customHeight="1" x14ac:dyDescent="0.2">
      <c r="A33" s="1">
        <v>32</v>
      </c>
      <c r="B33" s="1">
        <f>'2025_一般・団体'!$D47</f>
        <v>0</v>
      </c>
      <c r="C33" s="2">
        <f>'2025_一般・団体'!$K47</f>
        <v>0</v>
      </c>
      <c r="D33" s="4">
        <f>IF('2025_一般・団体'!$M47="",'2025_一般・団体'!$N47,CONCATENATE('2025_一般・団体'!$M47,"-",'2025_一般・団体'!$N47))</f>
        <v>0</v>
      </c>
      <c r="F33" s="5" t="str">
        <f>CONCATENATE('2025_一般・団体'!$B47,"　",'2025_一般・団体'!$C47)</f>
        <v>　</v>
      </c>
      <c r="G33" s="5"/>
      <c r="H33" s="1">
        <f>'2025_一般・団体'!$D$4</f>
        <v>0</v>
      </c>
      <c r="I33" s="1" t="str">
        <f>'2025_一般・団体'!$J47</f>
        <v/>
      </c>
      <c r="K33" s="1">
        <f>'2025_一般・団体'!$D47</f>
        <v>0</v>
      </c>
      <c r="L33" s="2">
        <f>'2025_一般・団体'!$O47</f>
        <v>0</v>
      </c>
      <c r="M33" s="4">
        <f>IF('2025_一般・団体'!$Q47="",'2025_一般・団体'!$R47,CONCATENATE('2025_一般・団体'!$Q47,"-",'2025_一般・団体'!$R47))</f>
        <v>0</v>
      </c>
      <c r="N33" s="1"/>
      <c r="O33" s="5" t="str">
        <f t="shared" si="0"/>
        <v>　</v>
      </c>
      <c r="P33" s="5"/>
      <c r="Q33" s="1">
        <f t="shared" si="1"/>
        <v>0</v>
      </c>
      <c r="R33" s="1" t="str">
        <f t="shared" si="3"/>
        <v/>
      </c>
    </row>
    <row r="34" spans="1:18" ht="15" customHeight="1" x14ac:dyDescent="0.2">
      <c r="A34" s="1">
        <v>33</v>
      </c>
      <c r="B34" s="1">
        <f>'2025_一般・団体'!$D48</f>
        <v>0</v>
      </c>
      <c r="C34" s="2">
        <f>'2025_一般・団体'!$K48</f>
        <v>0</v>
      </c>
      <c r="D34" s="4">
        <f>IF('2025_一般・団体'!$M48="",'2025_一般・団体'!$N48,CONCATENATE('2025_一般・団体'!$M48,"-",'2025_一般・団体'!$N48))</f>
        <v>0</v>
      </c>
      <c r="F34" s="5" t="str">
        <f>CONCATENATE('2025_一般・団体'!$B48,"　",'2025_一般・団体'!$C48)</f>
        <v>　</v>
      </c>
      <c r="G34" s="5"/>
      <c r="H34" s="1">
        <f>'2025_一般・団体'!$D$4</f>
        <v>0</v>
      </c>
      <c r="I34" s="1" t="str">
        <f>'2025_一般・団体'!$J48</f>
        <v/>
      </c>
      <c r="K34" s="1">
        <f>'2025_一般・団体'!$D48</f>
        <v>0</v>
      </c>
      <c r="L34" s="2">
        <f>'2025_一般・団体'!$O48</f>
        <v>0</v>
      </c>
      <c r="M34" s="4">
        <f>IF('2025_一般・団体'!$Q48="",'2025_一般・団体'!$R48,CONCATENATE('2025_一般・団体'!$Q48,"-",'2025_一般・団体'!$R48))</f>
        <v>0</v>
      </c>
      <c r="N34" s="1"/>
      <c r="O34" s="5" t="str">
        <f t="shared" ref="O34:O65" si="4">F34</f>
        <v>　</v>
      </c>
      <c r="P34" s="5"/>
      <c r="Q34" s="1">
        <f t="shared" si="1"/>
        <v>0</v>
      </c>
      <c r="R34" s="1" t="str">
        <f t="shared" si="3"/>
        <v/>
      </c>
    </row>
    <row r="35" spans="1:18" ht="15" customHeight="1" x14ac:dyDescent="0.2">
      <c r="A35" s="1">
        <v>34</v>
      </c>
      <c r="B35" s="1">
        <f>'2025_一般・団体'!$D49</f>
        <v>0</v>
      </c>
      <c r="C35" s="2">
        <f>'2025_一般・団体'!$K49</f>
        <v>0</v>
      </c>
      <c r="D35" s="4">
        <f>IF('2025_一般・団体'!$M49="",'2025_一般・団体'!$N49,CONCATENATE('2025_一般・団体'!$M49,"-",'2025_一般・団体'!$N49))</f>
        <v>0</v>
      </c>
      <c r="F35" s="5" t="str">
        <f>CONCATENATE('2025_一般・団体'!$B49,"　",'2025_一般・団体'!$C49)</f>
        <v>　</v>
      </c>
      <c r="G35" s="5"/>
      <c r="H35" s="1">
        <f>'2025_一般・団体'!$D$4</f>
        <v>0</v>
      </c>
      <c r="I35" s="1" t="str">
        <f>'2025_一般・団体'!$J49</f>
        <v/>
      </c>
      <c r="K35" s="1">
        <f>'2025_一般・団体'!$D49</f>
        <v>0</v>
      </c>
      <c r="L35" s="2">
        <f>'2025_一般・団体'!$O49</f>
        <v>0</v>
      </c>
      <c r="M35" s="4">
        <f>IF('2025_一般・団体'!$Q49="",'2025_一般・団体'!$R49,CONCATENATE('2025_一般・団体'!$Q49,"-",'2025_一般・団体'!$R49))</f>
        <v>0</v>
      </c>
      <c r="N35" s="1"/>
      <c r="O35" s="5" t="str">
        <f t="shared" si="4"/>
        <v>　</v>
      </c>
      <c r="P35" s="5"/>
      <c r="Q35" s="1">
        <f t="shared" ref="Q35:Q66" si="5">H35</f>
        <v>0</v>
      </c>
      <c r="R35" s="1" t="str">
        <f t="shared" si="3"/>
        <v/>
      </c>
    </row>
    <row r="36" spans="1:18" ht="15" customHeight="1" x14ac:dyDescent="0.2">
      <c r="A36" s="1">
        <v>35</v>
      </c>
      <c r="B36" s="1">
        <f>'2025_一般・団体'!$D50</f>
        <v>0</v>
      </c>
      <c r="C36" s="2">
        <f>'2025_一般・団体'!$K50</f>
        <v>0</v>
      </c>
      <c r="D36" s="4">
        <f>IF('2025_一般・団体'!$M50="",'2025_一般・団体'!$N50,CONCATENATE('2025_一般・団体'!$M50,"-",'2025_一般・団体'!$N50))</f>
        <v>0</v>
      </c>
      <c r="F36" s="5" t="str">
        <f>CONCATENATE('2025_一般・団体'!$B50,"　",'2025_一般・団体'!$C50)</f>
        <v>　</v>
      </c>
      <c r="G36" s="5"/>
      <c r="H36" s="1">
        <f>'2025_一般・団体'!$D$4</f>
        <v>0</v>
      </c>
      <c r="I36" s="1" t="str">
        <f>'2025_一般・団体'!$J50</f>
        <v/>
      </c>
      <c r="K36" s="1">
        <f>'2025_一般・団体'!$D50</f>
        <v>0</v>
      </c>
      <c r="L36" s="2">
        <f>'2025_一般・団体'!$O50</f>
        <v>0</v>
      </c>
      <c r="M36" s="4">
        <f>IF('2025_一般・団体'!$Q50="",'2025_一般・団体'!$R50,CONCATENATE('2025_一般・団体'!$Q50,"-",'2025_一般・団体'!$R50))</f>
        <v>0</v>
      </c>
      <c r="N36" s="1"/>
      <c r="O36" s="5" t="str">
        <f t="shared" si="4"/>
        <v>　</v>
      </c>
      <c r="P36" s="5"/>
      <c r="Q36" s="1">
        <f t="shared" si="5"/>
        <v>0</v>
      </c>
      <c r="R36" s="1" t="str">
        <f t="shared" si="3"/>
        <v/>
      </c>
    </row>
    <row r="37" spans="1:18" ht="15" customHeight="1" x14ac:dyDescent="0.2">
      <c r="A37" s="1">
        <v>36</v>
      </c>
      <c r="B37" s="1">
        <f>'2025_一般・団体'!$D51</f>
        <v>0</v>
      </c>
      <c r="C37" s="2">
        <f>'2025_一般・団体'!$K51</f>
        <v>0</v>
      </c>
      <c r="D37" s="4">
        <f>IF('2025_一般・団体'!$M51="",'2025_一般・団体'!$N51,CONCATENATE('2025_一般・団体'!$M51,"-",'2025_一般・団体'!$N51))</f>
        <v>0</v>
      </c>
      <c r="F37" s="5" t="str">
        <f>CONCATENATE('2025_一般・団体'!$B51,"　",'2025_一般・団体'!$C51)</f>
        <v>　</v>
      </c>
      <c r="G37" s="5"/>
      <c r="H37" s="1">
        <f>'2025_一般・団体'!$D$4</f>
        <v>0</v>
      </c>
      <c r="I37" s="1" t="str">
        <f>'2025_一般・団体'!$J51</f>
        <v/>
      </c>
      <c r="K37" s="1">
        <f>'2025_一般・団体'!$D51</f>
        <v>0</v>
      </c>
      <c r="L37" s="2">
        <f>'2025_一般・団体'!$O51</f>
        <v>0</v>
      </c>
      <c r="M37" s="4">
        <f>IF('2025_一般・団体'!$Q51="",'2025_一般・団体'!$R51,CONCATENATE('2025_一般・団体'!$Q51,"-",'2025_一般・団体'!$R51))</f>
        <v>0</v>
      </c>
      <c r="N37" s="1"/>
      <c r="O37" s="5" t="str">
        <f t="shared" si="4"/>
        <v>　</v>
      </c>
      <c r="P37" s="5"/>
      <c r="Q37" s="1">
        <f t="shared" si="5"/>
        <v>0</v>
      </c>
      <c r="R37" s="1" t="str">
        <f t="shared" si="3"/>
        <v/>
      </c>
    </row>
    <row r="38" spans="1:18" ht="15" customHeight="1" x14ac:dyDescent="0.2">
      <c r="A38" s="1">
        <v>37</v>
      </c>
      <c r="B38" s="1">
        <f>'2025_一般・団体'!$D52</f>
        <v>0</v>
      </c>
      <c r="C38" s="2">
        <f>'2025_一般・団体'!$K52</f>
        <v>0</v>
      </c>
      <c r="D38" s="4">
        <f>IF('2025_一般・団体'!$M52="",'2025_一般・団体'!$N52,CONCATENATE('2025_一般・団体'!$M52,"-",'2025_一般・団体'!$N52))</f>
        <v>0</v>
      </c>
      <c r="F38" s="5" t="str">
        <f>CONCATENATE('2025_一般・団体'!$B52,"　",'2025_一般・団体'!$C52)</f>
        <v>　</v>
      </c>
      <c r="G38" s="5"/>
      <c r="H38" s="1">
        <f>'2025_一般・団体'!$D$4</f>
        <v>0</v>
      </c>
      <c r="I38" s="1" t="str">
        <f>'2025_一般・団体'!$J52</f>
        <v/>
      </c>
      <c r="K38" s="1">
        <f>'2025_一般・団体'!$D52</f>
        <v>0</v>
      </c>
      <c r="L38" s="2">
        <f>'2025_一般・団体'!$O52</f>
        <v>0</v>
      </c>
      <c r="M38" s="4">
        <f>IF('2025_一般・団体'!$Q52="",'2025_一般・団体'!$R52,CONCATENATE('2025_一般・団体'!$Q52,"-",'2025_一般・団体'!$R52))</f>
        <v>0</v>
      </c>
      <c r="N38" s="1"/>
      <c r="O38" s="5" t="str">
        <f t="shared" si="4"/>
        <v>　</v>
      </c>
      <c r="P38" s="5"/>
      <c r="Q38" s="1">
        <f t="shared" si="5"/>
        <v>0</v>
      </c>
      <c r="R38" s="1" t="str">
        <f t="shared" si="3"/>
        <v/>
      </c>
    </row>
    <row r="39" spans="1:18" ht="15" customHeight="1" x14ac:dyDescent="0.2">
      <c r="A39" s="1">
        <v>38</v>
      </c>
      <c r="B39" s="1">
        <f>'2025_一般・団体'!$D53</f>
        <v>0</v>
      </c>
      <c r="C39" s="2">
        <f>'2025_一般・団体'!$K53</f>
        <v>0</v>
      </c>
      <c r="D39" s="4">
        <f>IF('2025_一般・団体'!$M53="",'2025_一般・団体'!$N53,CONCATENATE('2025_一般・団体'!$M53,"-",'2025_一般・団体'!$N53))</f>
        <v>0</v>
      </c>
      <c r="F39" s="5" t="str">
        <f>CONCATENATE('2025_一般・団体'!$B53,"　",'2025_一般・団体'!$C53)</f>
        <v>　</v>
      </c>
      <c r="G39" s="5"/>
      <c r="H39" s="1">
        <f>'2025_一般・団体'!$D$4</f>
        <v>0</v>
      </c>
      <c r="I39" s="1" t="str">
        <f>'2025_一般・団体'!$J53</f>
        <v/>
      </c>
      <c r="K39" s="1">
        <f>'2025_一般・団体'!$D53</f>
        <v>0</v>
      </c>
      <c r="L39" s="2">
        <f>'2025_一般・団体'!$O53</f>
        <v>0</v>
      </c>
      <c r="M39" s="4">
        <f>IF('2025_一般・団体'!$Q53="",'2025_一般・団体'!$R53,CONCATENATE('2025_一般・団体'!$Q53,"-",'2025_一般・団体'!$R53))</f>
        <v>0</v>
      </c>
      <c r="N39" s="1"/>
      <c r="O39" s="5" t="str">
        <f t="shared" si="4"/>
        <v>　</v>
      </c>
      <c r="P39" s="5"/>
      <c r="Q39" s="1">
        <f t="shared" si="5"/>
        <v>0</v>
      </c>
      <c r="R39" s="1" t="str">
        <f t="shared" si="3"/>
        <v/>
      </c>
    </row>
    <row r="40" spans="1:18" ht="15" customHeight="1" x14ac:dyDescent="0.2">
      <c r="A40" s="1">
        <v>39</v>
      </c>
      <c r="B40" s="1">
        <f>'2025_一般・団体'!$D54</f>
        <v>0</v>
      </c>
      <c r="C40" s="2">
        <f>'2025_一般・団体'!$K54</f>
        <v>0</v>
      </c>
      <c r="D40" s="4">
        <f>IF('2025_一般・団体'!$M54="",'2025_一般・団体'!$N54,CONCATENATE('2025_一般・団体'!$M54,"-",'2025_一般・団体'!$N54))</f>
        <v>0</v>
      </c>
      <c r="F40" s="5" t="str">
        <f>CONCATENATE('2025_一般・団体'!$B54,"　",'2025_一般・団体'!$C54)</f>
        <v>　</v>
      </c>
      <c r="G40" s="5"/>
      <c r="H40" s="1">
        <f>'2025_一般・団体'!$D$4</f>
        <v>0</v>
      </c>
      <c r="I40" s="1" t="str">
        <f>'2025_一般・団体'!$J54</f>
        <v/>
      </c>
      <c r="K40" s="1">
        <f>'2025_一般・団体'!$D54</f>
        <v>0</v>
      </c>
      <c r="L40" s="2">
        <f>'2025_一般・団体'!$O54</f>
        <v>0</v>
      </c>
      <c r="M40" s="4">
        <f>IF('2025_一般・団体'!$Q54="",'2025_一般・団体'!$R54,CONCATENATE('2025_一般・団体'!$Q54,"-",'2025_一般・団体'!$R54))</f>
        <v>0</v>
      </c>
      <c r="N40" s="1"/>
      <c r="O40" s="5" t="str">
        <f t="shared" si="4"/>
        <v>　</v>
      </c>
      <c r="P40" s="5"/>
      <c r="Q40" s="1">
        <f t="shared" si="5"/>
        <v>0</v>
      </c>
      <c r="R40" s="1" t="str">
        <f t="shared" si="3"/>
        <v/>
      </c>
    </row>
    <row r="41" spans="1:18" ht="15" customHeight="1" x14ac:dyDescent="0.2">
      <c r="A41" s="1">
        <v>40</v>
      </c>
      <c r="B41" s="1">
        <f>'2025_一般・団体'!$D55</f>
        <v>0</v>
      </c>
      <c r="C41" s="2">
        <f>'2025_一般・団体'!$K55</f>
        <v>0</v>
      </c>
      <c r="D41" s="4">
        <f>IF('2025_一般・団体'!$M55="",'2025_一般・団体'!$N55,CONCATENATE('2025_一般・団体'!$M55,"-",'2025_一般・団体'!$N55))</f>
        <v>0</v>
      </c>
      <c r="F41" s="5" t="str">
        <f>CONCATENATE('2025_一般・団体'!$B55,"　",'2025_一般・団体'!$C55)</f>
        <v>　</v>
      </c>
      <c r="G41" s="5"/>
      <c r="H41" s="1">
        <f>'2025_一般・団体'!$D$4</f>
        <v>0</v>
      </c>
      <c r="I41" s="1" t="str">
        <f>'2025_一般・団体'!$J55</f>
        <v/>
      </c>
      <c r="K41" s="1">
        <f>'2025_一般・団体'!$D55</f>
        <v>0</v>
      </c>
      <c r="L41" s="2">
        <f>'2025_一般・団体'!$O55</f>
        <v>0</v>
      </c>
      <c r="M41" s="4">
        <f>IF('2025_一般・団体'!$Q55="",'2025_一般・団体'!$R55,CONCATENATE('2025_一般・団体'!$Q55,"-",'2025_一般・団体'!$R55))</f>
        <v>0</v>
      </c>
      <c r="N41" s="1"/>
      <c r="O41" s="5" t="str">
        <f t="shared" si="4"/>
        <v>　</v>
      </c>
      <c r="P41" s="5"/>
      <c r="Q41" s="1">
        <f t="shared" si="5"/>
        <v>0</v>
      </c>
      <c r="R41" s="1" t="str">
        <f t="shared" si="3"/>
        <v/>
      </c>
    </row>
    <row r="42" spans="1:18" ht="15" customHeight="1" x14ac:dyDescent="0.2">
      <c r="A42" s="1">
        <v>41</v>
      </c>
      <c r="B42" s="1">
        <f>'2025_一般・団体'!$D56</f>
        <v>0</v>
      </c>
      <c r="C42" s="2">
        <f>'2025_一般・団体'!$K56</f>
        <v>0</v>
      </c>
      <c r="D42" s="4">
        <f>IF('2025_一般・団体'!$M56="",'2025_一般・団体'!$N56,CONCATENATE('2025_一般・団体'!$M56,"-",'2025_一般・団体'!$N56))</f>
        <v>0</v>
      </c>
      <c r="F42" s="5" t="str">
        <f>CONCATENATE('2025_一般・団体'!$B56,"　",'2025_一般・団体'!$C56)</f>
        <v>　</v>
      </c>
      <c r="G42" s="5"/>
      <c r="H42" s="1">
        <f>'2025_一般・団体'!$D$4</f>
        <v>0</v>
      </c>
      <c r="I42" s="1" t="str">
        <f>'2025_一般・団体'!$J56</f>
        <v/>
      </c>
      <c r="K42" s="1">
        <f>'2025_一般・団体'!$D56</f>
        <v>0</v>
      </c>
      <c r="L42" s="2">
        <f>'2025_一般・団体'!$O56</f>
        <v>0</v>
      </c>
      <c r="M42" s="4">
        <f>IF('2025_一般・団体'!$Q56="",'2025_一般・団体'!$R56,CONCATENATE('2025_一般・団体'!$Q56,"-",'2025_一般・団体'!$R56))</f>
        <v>0</v>
      </c>
      <c r="N42" s="1"/>
      <c r="O42" s="5" t="str">
        <f t="shared" si="4"/>
        <v>　</v>
      </c>
      <c r="P42" s="5"/>
      <c r="Q42" s="1">
        <f t="shared" si="5"/>
        <v>0</v>
      </c>
      <c r="R42" s="1" t="str">
        <f t="shared" si="3"/>
        <v/>
      </c>
    </row>
    <row r="43" spans="1:18" ht="15" customHeight="1" x14ac:dyDescent="0.2">
      <c r="A43" s="1">
        <v>42</v>
      </c>
      <c r="B43" s="1">
        <f>'2025_一般・団体'!$D57</f>
        <v>0</v>
      </c>
      <c r="C43" s="2">
        <f>'2025_一般・団体'!$K57</f>
        <v>0</v>
      </c>
      <c r="D43" s="4">
        <f>IF('2025_一般・団体'!$M57="",'2025_一般・団体'!$N57,CONCATENATE('2025_一般・団体'!$M57,"-",'2025_一般・団体'!$N57))</f>
        <v>0</v>
      </c>
      <c r="F43" s="5" t="str">
        <f>CONCATENATE('2025_一般・団体'!$B57,"　",'2025_一般・団体'!$C57)</f>
        <v>　</v>
      </c>
      <c r="G43" s="5"/>
      <c r="H43" s="1">
        <f>'2025_一般・団体'!$D$4</f>
        <v>0</v>
      </c>
      <c r="I43" s="1" t="str">
        <f>'2025_一般・団体'!$J57</f>
        <v/>
      </c>
      <c r="K43" s="1">
        <f>'2025_一般・団体'!$D57</f>
        <v>0</v>
      </c>
      <c r="L43" s="2">
        <f>'2025_一般・団体'!$O57</f>
        <v>0</v>
      </c>
      <c r="M43" s="4">
        <f>IF('2025_一般・団体'!$Q57="",'2025_一般・団体'!$R57,CONCATENATE('2025_一般・団体'!$Q57,"-",'2025_一般・団体'!$R57))</f>
        <v>0</v>
      </c>
      <c r="N43" s="1"/>
      <c r="O43" s="5" t="str">
        <f t="shared" si="4"/>
        <v>　</v>
      </c>
      <c r="P43" s="5"/>
      <c r="Q43" s="1">
        <f t="shared" si="5"/>
        <v>0</v>
      </c>
      <c r="R43" s="1" t="str">
        <f t="shared" si="3"/>
        <v/>
      </c>
    </row>
    <row r="44" spans="1:18" ht="15" customHeight="1" x14ac:dyDescent="0.2">
      <c r="A44" s="1">
        <v>43</v>
      </c>
      <c r="B44" s="1">
        <f>'2025_一般・団体'!$D58</f>
        <v>0</v>
      </c>
      <c r="C44" s="2">
        <f>'2025_一般・団体'!$K58</f>
        <v>0</v>
      </c>
      <c r="D44" s="4">
        <f>IF('2025_一般・団体'!$M58="",'2025_一般・団体'!$N58,CONCATENATE('2025_一般・団体'!$M58,"-",'2025_一般・団体'!$N58))</f>
        <v>0</v>
      </c>
      <c r="F44" s="5" t="str">
        <f>CONCATENATE('2025_一般・団体'!$B58,"　",'2025_一般・団体'!$C58)</f>
        <v>　</v>
      </c>
      <c r="G44" s="5"/>
      <c r="H44" s="1">
        <f>'2025_一般・団体'!$D$4</f>
        <v>0</v>
      </c>
      <c r="I44" s="1" t="str">
        <f>'2025_一般・団体'!$J58</f>
        <v/>
      </c>
      <c r="K44" s="1">
        <f>'2025_一般・団体'!$D58</f>
        <v>0</v>
      </c>
      <c r="L44" s="2">
        <f>'2025_一般・団体'!$O58</f>
        <v>0</v>
      </c>
      <c r="M44" s="4">
        <f>IF('2025_一般・団体'!$Q58="",'2025_一般・団体'!$R58,CONCATENATE('2025_一般・団体'!$Q58,"-",'2025_一般・団体'!$R58))</f>
        <v>0</v>
      </c>
      <c r="N44" s="1"/>
      <c r="O44" s="5" t="str">
        <f t="shared" si="4"/>
        <v>　</v>
      </c>
      <c r="P44" s="5"/>
      <c r="Q44" s="1">
        <f t="shared" si="5"/>
        <v>0</v>
      </c>
      <c r="R44" s="1" t="str">
        <f t="shared" si="3"/>
        <v/>
      </c>
    </row>
    <row r="45" spans="1:18" ht="15" customHeight="1" x14ac:dyDescent="0.2">
      <c r="A45" s="1">
        <v>44</v>
      </c>
      <c r="B45" s="1">
        <f>'2025_一般・団体'!$D59</f>
        <v>0</v>
      </c>
      <c r="C45" s="2">
        <f>'2025_一般・団体'!$K59</f>
        <v>0</v>
      </c>
      <c r="D45" s="4">
        <f>IF('2025_一般・団体'!$M59="",'2025_一般・団体'!$N59,CONCATENATE('2025_一般・団体'!$M59,"-",'2025_一般・団体'!$N59))</f>
        <v>0</v>
      </c>
      <c r="F45" s="5" t="str">
        <f>CONCATENATE('2025_一般・団体'!$B59,"　",'2025_一般・団体'!$C59)</f>
        <v>　</v>
      </c>
      <c r="G45" s="5"/>
      <c r="H45" s="1">
        <f>'2025_一般・団体'!$D$4</f>
        <v>0</v>
      </c>
      <c r="I45" s="1" t="str">
        <f>'2025_一般・団体'!$J59</f>
        <v/>
      </c>
      <c r="K45" s="1">
        <f>'2025_一般・団体'!$D59</f>
        <v>0</v>
      </c>
      <c r="L45" s="2">
        <f>'2025_一般・団体'!$O59</f>
        <v>0</v>
      </c>
      <c r="M45" s="4">
        <f>IF('2025_一般・団体'!$Q59="",'2025_一般・団体'!$R59,CONCATENATE('2025_一般・団体'!$Q59,"-",'2025_一般・団体'!$R59))</f>
        <v>0</v>
      </c>
      <c r="N45" s="1"/>
      <c r="O45" s="5" t="str">
        <f t="shared" si="4"/>
        <v>　</v>
      </c>
      <c r="P45" s="5"/>
      <c r="Q45" s="1">
        <f t="shared" si="5"/>
        <v>0</v>
      </c>
      <c r="R45" s="1" t="str">
        <f t="shared" si="3"/>
        <v/>
      </c>
    </row>
    <row r="46" spans="1:18" ht="15" customHeight="1" x14ac:dyDescent="0.2">
      <c r="A46" s="1">
        <v>45</v>
      </c>
      <c r="B46" s="1">
        <f>'2025_一般・団体'!$D60</f>
        <v>0</v>
      </c>
      <c r="C46" s="2">
        <f>'2025_一般・団体'!$K60</f>
        <v>0</v>
      </c>
      <c r="D46" s="4">
        <f>IF('2025_一般・団体'!$M60="",'2025_一般・団体'!$N60,CONCATENATE('2025_一般・団体'!$M60,"-",'2025_一般・団体'!$N60))</f>
        <v>0</v>
      </c>
      <c r="F46" s="5" t="str">
        <f>CONCATENATE('2025_一般・団体'!$B60,"　",'2025_一般・団体'!$C60)</f>
        <v>　</v>
      </c>
      <c r="G46" s="5"/>
      <c r="H46" s="1">
        <f>'2025_一般・団体'!$D$4</f>
        <v>0</v>
      </c>
      <c r="I46" s="1" t="str">
        <f>'2025_一般・団体'!$J60</f>
        <v/>
      </c>
      <c r="K46" s="1">
        <f>'2025_一般・団体'!$D60</f>
        <v>0</v>
      </c>
      <c r="L46" s="2">
        <f>'2025_一般・団体'!$O60</f>
        <v>0</v>
      </c>
      <c r="M46" s="4">
        <f>IF('2025_一般・団体'!$Q60="",'2025_一般・団体'!$R60,CONCATENATE('2025_一般・団体'!$Q60,"-",'2025_一般・団体'!$R60))</f>
        <v>0</v>
      </c>
      <c r="N46" s="1"/>
      <c r="O46" s="5" t="str">
        <f t="shared" si="4"/>
        <v>　</v>
      </c>
      <c r="P46" s="5"/>
      <c r="Q46" s="1">
        <f t="shared" si="5"/>
        <v>0</v>
      </c>
      <c r="R46" s="1" t="str">
        <f t="shared" si="3"/>
        <v/>
      </c>
    </row>
    <row r="47" spans="1:18" ht="15" customHeight="1" x14ac:dyDescent="0.2">
      <c r="A47" s="1">
        <v>46</v>
      </c>
      <c r="B47" s="1">
        <f>'2025_一般・団体'!$D61</f>
        <v>0</v>
      </c>
      <c r="C47" s="2">
        <f>'2025_一般・団体'!$K61</f>
        <v>0</v>
      </c>
      <c r="D47" s="4">
        <f>IF('2025_一般・団体'!$M61="",'2025_一般・団体'!$N61,CONCATENATE('2025_一般・団体'!$M61,"-",'2025_一般・団体'!$N61))</f>
        <v>0</v>
      </c>
      <c r="F47" s="5" t="str">
        <f>CONCATENATE('2025_一般・団体'!$B61,"　",'2025_一般・団体'!$C61)</f>
        <v>　</v>
      </c>
      <c r="G47" s="5"/>
      <c r="H47" s="1">
        <f>'2025_一般・団体'!$D$4</f>
        <v>0</v>
      </c>
      <c r="I47" s="1" t="str">
        <f>'2025_一般・団体'!$J61</f>
        <v/>
      </c>
      <c r="K47" s="1">
        <f>'2025_一般・団体'!$D61</f>
        <v>0</v>
      </c>
      <c r="L47" s="2">
        <f>'2025_一般・団体'!$O61</f>
        <v>0</v>
      </c>
      <c r="M47" s="4">
        <f>IF('2025_一般・団体'!$Q61="",'2025_一般・団体'!$R61,CONCATENATE('2025_一般・団体'!$Q61,"-",'2025_一般・団体'!$R61))</f>
        <v>0</v>
      </c>
      <c r="N47" s="1"/>
      <c r="O47" s="5" t="str">
        <f t="shared" si="4"/>
        <v>　</v>
      </c>
      <c r="P47" s="5"/>
      <c r="Q47" s="1">
        <f t="shared" si="5"/>
        <v>0</v>
      </c>
      <c r="R47" s="1" t="str">
        <f t="shared" si="3"/>
        <v/>
      </c>
    </row>
    <row r="48" spans="1:18" ht="15" customHeight="1" x14ac:dyDescent="0.2">
      <c r="A48" s="1">
        <v>47</v>
      </c>
      <c r="B48" s="1">
        <f>'2025_一般・団体'!$D62</f>
        <v>0</v>
      </c>
      <c r="C48" s="2">
        <f>'2025_一般・団体'!$K62</f>
        <v>0</v>
      </c>
      <c r="D48" s="4">
        <f>IF('2025_一般・団体'!$M62="",'2025_一般・団体'!$N62,CONCATENATE('2025_一般・団体'!$M62,"-",'2025_一般・団体'!$N62))</f>
        <v>0</v>
      </c>
      <c r="F48" s="5" t="str">
        <f>CONCATENATE('2025_一般・団体'!$B62,"　",'2025_一般・団体'!$C62)</f>
        <v>　</v>
      </c>
      <c r="G48" s="5"/>
      <c r="H48" s="1">
        <f>'2025_一般・団体'!$D$4</f>
        <v>0</v>
      </c>
      <c r="I48" s="1" t="str">
        <f>'2025_一般・団体'!$J62</f>
        <v/>
      </c>
      <c r="K48" s="1">
        <f>'2025_一般・団体'!$D62</f>
        <v>0</v>
      </c>
      <c r="L48" s="2">
        <f>'2025_一般・団体'!$O62</f>
        <v>0</v>
      </c>
      <c r="M48" s="4">
        <f>IF('2025_一般・団体'!$Q62="",'2025_一般・団体'!$R62,CONCATENATE('2025_一般・団体'!$Q62,"-",'2025_一般・団体'!$R62))</f>
        <v>0</v>
      </c>
      <c r="N48" s="1"/>
      <c r="O48" s="5" t="str">
        <f t="shared" si="4"/>
        <v>　</v>
      </c>
      <c r="P48" s="5"/>
      <c r="Q48" s="1">
        <f t="shared" si="5"/>
        <v>0</v>
      </c>
      <c r="R48" s="1" t="str">
        <f t="shared" si="3"/>
        <v/>
      </c>
    </row>
    <row r="49" spans="1:18" ht="15" customHeight="1" x14ac:dyDescent="0.2">
      <c r="A49" s="1">
        <v>48</v>
      </c>
      <c r="B49" s="1">
        <f>'2025_一般・団体'!$D63</f>
        <v>0</v>
      </c>
      <c r="C49" s="2">
        <f>'2025_一般・団体'!$K63</f>
        <v>0</v>
      </c>
      <c r="D49" s="4">
        <f>IF('2025_一般・団体'!$M63="",'2025_一般・団体'!$N63,CONCATENATE('2025_一般・団体'!$M63,"-",'2025_一般・団体'!$N63))</f>
        <v>0</v>
      </c>
      <c r="F49" s="5" t="str">
        <f>CONCATENATE('2025_一般・団体'!$B63,"　",'2025_一般・団体'!$C63)</f>
        <v>　</v>
      </c>
      <c r="G49" s="5"/>
      <c r="H49" s="1">
        <f>'2025_一般・団体'!$D$4</f>
        <v>0</v>
      </c>
      <c r="I49" s="1" t="str">
        <f>'2025_一般・団体'!$J63</f>
        <v/>
      </c>
      <c r="K49" s="1">
        <f>'2025_一般・団体'!$D63</f>
        <v>0</v>
      </c>
      <c r="L49" s="2">
        <f>'2025_一般・団体'!$O63</f>
        <v>0</v>
      </c>
      <c r="M49" s="4">
        <f>IF('2025_一般・団体'!$Q63="",'2025_一般・団体'!$R63,CONCATENATE('2025_一般・団体'!$Q63,"-",'2025_一般・団体'!$R63))</f>
        <v>0</v>
      </c>
      <c r="N49" s="1"/>
      <c r="O49" s="5" t="str">
        <f t="shared" si="4"/>
        <v>　</v>
      </c>
      <c r="P49" s="5"/>
      <c r="Q49" s="1">
        <f t="shared" si="5"/>
        <v>0</v>
      </c>
      <c r="R49" s="1" t="str">
        <f t="shared" si="3"/>
        <v/>
      </c>
    </row>
    <row r="50" spans="1:18" ht="15" customHeight="1" x14ac:dyDescent="0.2">
      <c r="A50" s="1">
        <v>49</v>
      </c>
      <c r="B50" s="1">
        <f>'2025_一般・団体'!$D64</f>
        <v>0</v>
      </c>
      <c r="C50" s="2">
        <f>'2025_一般・団体'!$K64</f>
        <v>0</v>
      </c>
      <c r="D50" s="4">
        <f>IF('2025_一般・団体'!$M64="",'2025_一般・団体'!$N64,CONCATENATE('2025_一般・団体'!$M64,"-",'2025_一般・団体'!$N64))</f>
        <v>0</v>
      </c>
      <c r="F50" s="5" t="str">
        <f>CONCATENATE('2025_一般・団体'!$B64,"　",'2025_一般・団体'!$C64)</f>
        <v>　</v>
      </c>
      <c r="G50" s="5"/>
      <c r="H50" s="1">
        <f>'2025_一般・団体'!$D$4</f>
        <v>0</v>
      </c>
      <c r="I50" s="1" t="str">
        <f>'2025_一般・団体'!$J64</f>
        <v/>
      </c>
      <c r="K50" s="1">
        <f>'2025_一般・団体'!$D64</f>
        <v>0</v>
      </c>
      <c r="L50" s="2">
        <f>'2025_一般・団体'!$O64</f>
        <v>0</v>
      </c>
      <c r="M50" s="4">
        <f>IF('2025_一般・団体'!$Q64="",'2025_一般・団体'!$R64,CONCATENATE('2025_一般・団体'!$Q64,"-",'2025_一般・団体'!$R64))</f>
        <v>0</v>
      </c>
      <c r="N50" s="1"/>
      <c r="O50" s="5" t="str">
        <f t="shared" si="4"/>
        <v>　</v>
      </c>
      <c r="P50" s="5"/>
      <c r="Q50" s="1">
        <f t="shared" si="5"/>
        <v>0</v>
      </c>
      <c r="R50" s="1" t="str">
        <f t="shared" si="3"/>
        <v/>
      </c>
    </row>
    <row r="51" spans="1:18" ht="15" customHeight="1" x14ac:dyDescent="0.2">
      <c r="A51" s="1">
        <v>50</v>
      </c>
      <c r="B51" s="1">
        <f>'2025_一般・団体'!$D65</f>
        <v>0</v>
      </c>
      <c r="C51" s="2">
        <f>'2025_一般・団体'!$K65</f>
        <v>0</v>
      </c>
      <c r="D51" s="4">
        <f>IF('2025_一般・団体'!$M65="",'2025_一般・団体'!$N65,CONCATENATE('2025_一般・団体'!$M65,"-",'2025_一般・団体'!$N65))</f>
        <v>0</v>
      </c>
      <c r="F51" s="5" t="str">
        <f>CONCATENATE('2025_一般・団体'!$B65,"　",'2025_一般・団体'!$C65)</f>
        <v>　</v>
      </c>
      <c r="G51" s="5"/>
      <c r="H51" s="1">
        <f>'2025_一般・団体'!$D$4</f>
        <v>0</v>
      </c>
      <c r="I51" s="1" t="str">
        <f>'2025_一般・団体'!$J65</f>
        <v/>
      </c>
      <c r="K51" s="1">
        <f>'2025_一般・団体'!$D65</f>
        <v>0</v>
      </c>
      <c r="L51" s="2">
        <f>'2025_一般・団体'!$O65</f>
        <v>0</v>
      </c>
      <c r="M51" s="4">
        <f>IF('2025_一般・団体'!$Q65="",'2025_一般・団体'!$R65,CONCATENATE('2025_一般・団体'!$Q65,"-",'2025_一般・団体'!$R65))</f>
        <v>0</v>
      </c>
      <c r="N51" s="1"/>
      <c r="O51" s="5" t="str">
        <f t="shared" si="4"/>
        <v>　</v>
      </c>
      <c r="P51" s="5"/>
      <c r="Q51" s="1">
        <f t="shared" si="5"/>
        <v>0</v>
      </c>
      <c r="R51" s="1" t="str">
        <f t="shared" si="3"/>
        <v/>
      </c>
    </row>
    <row r="52" spans="1:18" ht="15" customHeight="1" x14ac:dyDescent="0.2">
      <c r="A52" s="1">
        <v>51</v>
      </c>
      <c r="B52" s="1">
        <f>'2025_一般・団体'!$D66</f>
        <v>0</v>
      </c>
      <c r="C52" s="2">
        <f>'2025_一般・団体'!$K66</f>
        <v>0</v>
      </c>
      <c r="D52" s="4">
        <f>IF('2025_一般・団体'!$M66="",'2025_一般・団体'!$N66,CONCATENATE('2025_一般・団体'!$M66,"-",'2025_一般・団体'!$N66))</f>
        <v>0</v>
      </c>
      <c r="F52" s="5" t="str">
        <f>CONCATENATE('2025_一般・団体'!$B66,"　",'2025_一般・団体'!$C66)</f>
        <v>　</v>
      </c>
      <c r="G52" s="5"/>
      <c r="H52" s="1">
        <f>'2025_一般・団体'!$D$4</f>
        <v>0</v>
      </c>
      <c r="I52" s="1" t="str">
        <f>'2025_一般・団体'!$J66</f>
        <v/>
      </c>
      <c r="K52" s="1">
        <f>'2025_一般・団体'!$D66</f>
        <v>0</v>
      </c>
      <c r="L52" s="2">
        <f>'2025_一般・団体'!$O66</f>
        <v>0</v>
      </c>
      <c r="M52" s="4">
        <f>IF('2025_一般・団体'!$Q66="",'2025_一般・団体'!$R66,CONCATENATE('2025_一般・団体'!$Q66,"-",'2025_一般・団体'!$R66))</f>
        <v>0</v>
      </c>
      <c r="N52" s="1"/>
      <c r="O52" s="5" t="str">
        <f t="shared" si="4"/>
        <v>　</v>
      </c>
      <c r="P52" s="5"/>
      <c r="Q52" s="1">
        <f t="shared" si="5"/>
        <v>0</v>
      </c>
      <c r="R52" s="1" t="str">
        <f t="shared" si="3"/>
        <v/>
      </c>
    </row>
    <row r="53" spans="1:18" ht="15" customHeight="1" x14ac:dyDescent="0.2">
      <c r="A53" s="1">
        <v>52</v>
      </c>
      <c r="B53" s="1">
        <f>'2025_一般・団体'!$D67</f>
        <v>0</v>
      </c>
      <c r="C53" s="2">
        <f>'2025_一般・団体'!$K67</f>
        <v>0</v>
      </c>
      <c r="D53" s="4">
        <f>IF('2025_一般・団体'!$M67="",'2025_一般・団体'!$N67,CONCATENATE('2025_一般・団体'!$M67,"-",'2025_一般・団体'!$N67))</f>
        <v>0</v>
      </c>
      <c r="F53" s="5" t="str">
        <f>CONCATENATE('2025_一般・団体'!$B67,"　",'2025_一般・団体'!$C67)</f>
        <v>　</v>
      </c>
      <c r="G53" s="5"/>
      <c r="H53" s="1">
        <f>'2025_一般・団体'!$D$4</f>
        <v>0</v>
      </c>
      <c r="I53" s="1" t="str">
        <f>'2025_一般・団体'!$J67</f>
        <v/>
      </c>
      <c r="K53" s="1">
        <f>'2025_一般・団体'!$D67</f>
        <v>0</v>
      </c>
      <c r="L53" s="2">
        <f>'2025_一般・団体'!$O67</f>
        <v>0</v>
      </c>
      <c r="M53" s="4">
        <f>IF('2025_一般・団体'!$Q67="",'2025_一般・団体'!$R67,CONCATENATE('2025_一般・団体'!$Q67,"-",'2025_一般・団体'!$R67))</f>
        <v>0</v>
      </c>
      <c r="N53" s="1"/>
      <c r="O53" s="5" t="str">
        <f t="shared" si="4"/>
        <v>　</v>
      </c>
      <c r="P53" s="5"/>
      <c r="Q53" s="1">
        <f t="shared" si="5"/>
        <v>0</v>
      </c>
      <c r="R53" s="1" t="str">
        <f t="shared" si="3"/>
        <v/>
      </c>
    </row>
    <row r="54" spans="1:18" ht="15" customHeight="1" x14ac:dyDescent="0.2">
      <c r="A54" s="1">
        <v>53</v>
      </c>
      <c r="B54" s="1">
        <f>'2025_一般・団体'!$D68</f>
        <v>0</v>
      </c>
      <c r="C54" s="2">
        <f>'2025_一般・団体'!$K68</f>
        <v>0</v>
      </c>
      <c r="D54" s="4">
        <f>IF('2025_一般・団体'!$M68="",'2025_一般・団体'!$N68,CONCATENATE('2025_一般・団体'!$M68,"-",'2025_一般・団体'!$N68))</f>
        <v>0</v>
      </c>
      <c r="F54" s="5" t="str">
        <f>CONCATENATE('2025_一般・団体'!$B68,"　",'2025_一般・団体'!$C68)</f>
        <v>　</v>
      </c>
      <c r="G54" s="5"/>
      <c r="H54" s="1">
        <f>'2025_一般・団体'!$D$4</f>
        <v>0</v>
      </c>
      <c r="I54" s="1" t="str">
        <f>'2025_一般・団体'!$J68</f>
        <v/>
      </c>
      <c r="K54" s="1">
        <f>'2025_一般・団体'!$D68</f>
        <v>0</v>
      </c>
      <c r="L54" s="2">
        <f>'2025_一般・団体'!$O68</f>
        <v>0</v>
      </c>
      <c r="M54" s="4">
        <f>IF('2025_一般・団体'!$Q68="",'2025_一般・団体'!$R68,CONCATENATE('2025_一般・団体'!$Q68,"-",'2025_一般・団体'!$R68))</f>
        <v>0</v>
      </c>
      <c r="N54" s="1"/>
      <c r="O54" s="5" t="str">
        <f t="shared" si="4"/>
        <v>　</v>
      </c>
      <c r="P54" s="5"/>
      <c r="Q54" s="1">
        <f t="shared" si="5"/>
        <v>0</v>
      </c>
      <c r="R54" s="1" t="str">
        <f t="shared" si="3"/>
        <v/>
      </c>
    </row>
    <row r="55" spans="1:18" ht="15" customHeight="1" x14ac:dyDescent="0.2">
      <c r="A55" s="1">
        <v>54</v>
      </c>
      <c r="B55" s="1">
        <f>'2025_一般・団体'!$D69</f>
        <v>0</v>
      </c>
      <c r="C55" s="2">
        <f>'2025_一般・団体'!$K69</f>
        <v>0</v>
      </c>
      <c r="D55" s="4">
        <f>IF('2025_一般・団体'!$M69="",'2025_一般・団体'!$N69,CONCATENATE('2025_一般・団体'!$M69,"-",'2025_一般・団体'!$N69))</f>
        <v>0</v>
      </c>
      <c r="F55" s="5" t="str">
        <f>CONCATENATE('2025_一般・団体'!$B69,"　",'2025_一般・団体'!$C69)</f>
        <v>　</v>
      </c>
      <c r="G55" s="5"/>
      <c r="H55" s="1">
        <f>'2025_一般・団体'!$D$4</f>
        <v>0</v>
      </c>
      <c r="I55" s="1" t="str">
        <f>'2025_一般・団体'!$J69</f>
        <v/>
      </c>
      <c r="K55" s="1">
        <f>'2025_一般・団体'!$D69</f>
        <v>0</v>
      </c>
      <c r="L55" s="2">
        <f>'2025_一般・団体'!$O69</f>
        <v>0</v>
      </c>
      <c r="M55" s="4">
        <f>IF('2025_一般・団体'!$Q69="",'2025_一般・団体'!$R69,CONCATENATE('2025_一般・団体'!$Q69,"-",'2025_一般・団体'!$R69))</f>
        <v>0</v>
      </c>
      <c r="N55" s="1"/>
      <c r="O55" s="5" t="str">
        <f t="shared" si="4"/>
        <v>　</v>
      </c>
      <c r="P55" s="5"/>
      <c r="Q55" s="1">
        <f t="shared" si="5"/>
        <v>0</v>
      </c>
      <c r="R55" s="1" t="str">
        <f t="shared" si="3"/>
        <v/>
      </c>
    </row>
    <row r="56" spans="1:18" ht="15" customHeight="1" x14ac:dyDescent="0.2">
      <c r="A56" s="1">
        <v>55</v>
      </c>
      <c r="B56" s="1">
        <f>'2025_一般・団体'!$D70</f>
        <v>0</v>
      </c>
      <c r="C56" s="2">
        <f>'2025_一般・団体'!$K70</f>
        <v>0</v>
      </c>
      <c r="D56" s="4">
        <f>IF('2025_一般・団体'!$M70="",'2025_一般・団体'!$N70,CONCATENATE('2025_一般・団体'!$M70,"-",'2025_一般・団体'!$N70))</f>
        <v>0</v>
      </c>
      <c r="F56" s="5" t="str">
        <f>CONCATENATE('2025_一般・団体'!$B70,"　",'2025_一般・団体'!$C70)</f>
        <v>　</v>
      </c>
      <c r="G56" s="5"/>
      <c r="H56" s="1">
        <f>'2025_一般・団体'!$D$4</f>
        <v>0</v>
      </c>
      <c r="I56" s="1" t="str">
        <f>'2025_一般・団体'!$J70</f>
        <v/>
      </c>
      <c r="K56" s="1">
        <f>'2025_一般・団体'!$D70</f>
        <v>0</v>
      </c>
      <c r="L56" s="2">
        <f>'2025_一般・団体'!$O70</f>
        <v>0</v>
      </c>
      <c r="M56" s="4">
        <f>IF('2025_一般・団体'!$Q70="",'2025_一般・団体'!$R70,CONCATENATE('2025_一般・団体'!$Q70,"-",'2025_一般・団体'!$R70))</f>
        <v>0</v>
      </c>
      <c r="N56" s="1"/>
      <c r="O56" s="5" t="str">
        <f t="shared" si="4"/>
        <v>　</v>
      </c>
      <c r="P56" s="5"/>
      <c r="Q56" s="1">
        <f t="shared" si="5"/>
        <v>0</v>
      </c>
      <c r="R56" s="1" t="str">
        <f t="shared" si="3"/>
        <v/>
      </c>
    </row>
    <row r="57" spans="1:18" ht="15" customHeight="1" x14ac:dyDescent="0.2">
      <c r="A57" s="1">
        <v>56</v>
      </c>
      <c r="B57" s="1">
        <f>'2025_一般・団体'!$D71</f>
        <v>0</v>
      </c>
      <c r="C57" s="2">
        <f>'2025_一般・団体'!$K71</f>
        <v>0</v>
      </c>
      <c r="D57" s="4">
        <f>IF('2025_一般・団体'!$M71="",'2025_一般・団体'!$N71,CONCATENATE('2025_一般・団体'!$M71,"-",'2025_一般・団体'!$N71))</f>
        <v>0</v>
      </c>
      <c r="F57" s="5" t="str">
        <f>CONCATENATE('2025_一般・団体'!$B71,"　",'2025_一般・団体'!$C71)</f>
        <v>　</v>
      </c>
      <c r="G57" s="5"/>
      <c r="H57" s="1">
        <f>'2025_一般・団体'!$D$4</f>
        <v>0</v>
      </c>
      <c r="I57" s="1" t="str">
        <f>'2025_一般・団体'!$J71</f>
        <v/>
      </c>
      <c r="K57" s="1">
        <f>'2025_一般・団体'!$D71</f>
        <v>0</v>
      </c>
      <c r="L57" s="2">
        <f>'2025_一般・団体'!$O71</f>
        <v>0</v>
      </c>
      <c r="M57" s="4">
        <f>IF('2025_一般・団体'!$Q71="",'2025_一般・団体'!$R71,CONCATENATE('2025_一般・団体'!$Q71,"-",'2025_一般・団体'!$R71))</f>
        <v>0</v>
      </c>
      <c r="N57" s="1"/>
      <c r="O57" s="5" t="str">
        <f t="shared" si="4"/>
        <v>　</v>
      </c>
      <c r="P57" s="5"/>
      <c r="Q57" s="1">
        <f t="shared" si="5"/>
        <v>0</v>
      </c>
      <c r="R57" s="1" t="str">
        <f t="shared" si="3"/>
        <v/>
      </c>
    </row>
    <row r="58" spans="1:18" ht="15" customHeight="1" x14ac:dyDescent="0.2">
      <c r="A58" s="1">
        <v>57</v>
      </c>
      <c r="B58" s="1">
        <f>'2025_一般・団体'!$D72</f>
        <v>0</v>
      </c>
      <c r="C58" s="2">
        <f>'2025_一般・団体'!$K72</f>
        <v>0</v>
      </c>
      <c r="D58" s="4">
        <f>IF('2025_一般・団体'!$M72="",'2025_一般・団体'!$N72,CONCATENATE('2025_一般・団体'!$M72,"-",'2025_一般・団体'!$N72))</f>
        <v>0</v>
      </c>
      <c r="F58" s="5" t="str">
        <f>CONCATENATE('2025_一般・団体'!$B72,"　",'2025_一般・団体'!$C72)</f>
        <v>　</v>
      </c>
      <c r="G58" s="5"/>
      <c r="H58" s="1">
        <f>'2025_一般・団体'!$D$4</f>
        <v>0</v>
      </c>
      <c r="I58" s="1" t="str">
        <f>'2025_一般・団体'!$J72</f>
        <v/>
      </c>
      <c r="K58" s="1">
        <f>'2025_一般・団体'!$D72</f>
        <v>0</v>
      </c>
      <c r="L58" s="2">
        <f>'2025_一般・団体'!$O72</f>
        <v>0</v>
      </c>
      <c r="M58" s="4">
        <f>IF('2025_一般・団体'!$Q72="",'2025_一般・団体'!$R72,CONCATENATE('2025_一般・団体'!$Q72,"-",'2025_一般・団体'!$R72))</f>
        <v>0</v>
      </c>
      <c r="N58" s="1"/>
      <c r="O58" s="5" t="str">
        <f t="shared" si="4"/>
        <v>　</v>
      </c>
      <c r="P58" s="5"/>
      <c r="Q58" s="1">
        <f t="shared" si="5"/>
        <v>0</v>
      </c>
      <c r="R58" s="1" t="str">
        <f t="shared" si="3"/>
        <v/>
      </c>
    </row>
    <row r="59" spans="1:18" ht="15" customHeight="1" x14ac:dyDescent="0.2">
      <c r="A59" s="1">
        <v>58</v>
      </c>
      <c r="B59" s="1">
        <f>'2025_一般・団体'!$D73</f>
        <v>0</v>
      </c>
      <c r="C59" s="2">
        <f>'2025_一般・団体'!$K73</f>
        <v>0</v>
      </c>
      <c r="D59" s="4">
        <f>IF('2025_一般・団体'!$M73="",'2025_一般・団体'!$N73,CONCATENATE('2025_一般・団体'!$M73,"-",'2025_一般・団体'!$N73))</f>
        <v>0</v>
      </c>
      <c r="F59" s="5" t="str">
        <f>CONCATENATE('2025_一般・団体'!$B73,"　",'2025_一般・団体'!$C73)</f>
        <v>　</v>
      </c>
      <c r="G59" s="5"/>
      <c r="H59" s="1">
        <f>'2025_一般・団体'!$D$4</f>
        <v>0</v>
      </c>
      <c r="I59" s="1" t="str">
        <f>'2025_一般・団体'!$J73</f>
        <v/>
      </c>
      <c r="K59" s="1">
        <f>'2025_一般・団体'!$D73</f>
        <v>0</v>
      </c>
      <c r="L59" s="2">
        <f>'2025_一般・団体'!$O73</f>
        <v>0</v>
      </c>
      <c r="M59" s="4">
        <f>IF('2025_一般・団体'!$Q73="",'2025_一般・団体'!$R73,CONCATENATE('2025_一般・団体'!$Q73,"-",'2025_一般・団体'!$R73))</f>
        <v>0</v>
      </c>
      <c r="N59" s="1"/>
      <c r="O59" s="5" t="str">
        <f t="shared" si="4"/>
        <v>　</v>
      </c>
      <c r="P59" s="5"/>
      <c r="Q59" s="1">
        <f t="shared" si="5"/>
        <v>0</v>
      </c>
      <c r="R59" s="1" t="str">
        <f t="shared" si="3"/>
        <v/>
      </c>
    </row>
    <row r="60" spans="1:18" ht="15" customHeight="1" x14ac:dyDescent="0.2">
      <c r="A60" s="1">
        <v>59</v>
      </c>
      <c r="B60" s="1">
        <f>'2025_一般・団体'!$D74</f>
        <v>0</v>
      </c>
      <c r="C60" s="2">
        <f>'2025_一般・団体'!$K74</f>
        <v>0</v>
      </c>
      <c r="D60" s="4">
        <f>IF('2025_一般・団体'!$M74="",'2025_一般・団体'!$N74,CONCATENATE('2025_一般・団体'!$M74,"-",'2025_一般・団体'!$N74))</f>
        <v>0</v>
      </c>
      <c r="F60" s="5" t="str">
        <f>CONCATENATE('2025_一般・団体'!$B74,"　",'2025_一般・団体'!$C74)</f>
        <v>　</v>
      </c>
      <c r="G60" s="5"/>
      <c r="H60" s="1">
        <f>'2025_一般・団体'!$D$4</f>
        <v>0</v>
      </c>
      <c r="I60" s="1" t="str">
        <f>'2025_一般・団体'!$J74</f>
        <v/>
      </c>
      <c r="K60" s="1">
        <f>'2025_一般・団体'!$D74</f>
        <v>0</v>
      </c>
      <c r="L60" s="2">
        <f>'2025_一般・団体'!$O74</f>
        <v>0</v>
      </c>
      <c r="M60" s="4">
        <f>IF('2025_一般・団体'!$Q74="",'2025_一般・団体'!$R74,CONCATENATE('2025_一般・団体'!$Q74,"-",'2025_一般・団体'!$R74))</f>
        <v>0</v>
      </c>
      <c r="N60" s="1"/>
      <c r="O60" s="5" t="str">
        <f t="shared" si="4"/>
        <v>　</v>
      </c>
      <c r="P60" s="5"/>
      <c r="Q60" s="1">
        <f t="shared" si="5"/>
        <v>0</v>
      </c>
      <c r="R60" s="1" t="str">
        <f t="shared" si="3"/>
        <v/>
      </c>
    </row>
    <row r="61" spans="1:18" ht="15" customHeight="1" x14ac:dyDescent="0.2">
      <c r="A61" s="1">
        <v>60</v>
      </c>
      <c r="B61" s="1">
        <f>'2025_一般・団体'!$D75</f>
        <v>0</v>
      </c>
      <c r="C61" s="2">
        <f>'2025_一般・団体'!$K75</f>
        <v>0</v>
      </c>
      <c r="D61" s="4">
        <f>IF('2025_一般・団体'!$M75="",'2025_一般・団体'!$N75,CONCATENATE('2025_一般・団体'!$M75,"-",'2025_一般・団体'!$N75))</f>
        <v>0</v>
      </c>
      <c r="F61" s="5" t="str">
        <f>CONCATENATE('2025_一般・団体'!$B75,"　",'2025_一般・団体'!$C75)</f>
        <v>　</v>
      </c>
      <c r="G61" s="5"/>
      <c r="H61" s="1">
        <f>'2025_一般・団体'!$D$4</f>
        <v>0</v>
      </c>
      <c r="I61" s="1" t="str">
        <f>'2025_一般・団体'!$J75</f>
        <v/>
      </c>
      <c r="K61" s="1">
        <f>'2025_一般・団体'!$D75</f>
        <v>0</v>
      </c>
      <c r="L61" s="2">
        <f>'2025_一般・団体'!$O75</f>
        <v>0</v>
      </c>
      <c r="M61" s="4">
        <f>IF('2025_一般・団体'!$Q75="",'2025_一般・団体'!$R75,CONCATENATE('2025_一般・団体'!$Q75,"-",'2025_一般・団体'!$R75))</f>
        <v>0</v>
      </c>
      <c r="N61" s="1"/>
      <c r="O61" s="5" t="str">
        <f t="shared" si="4"/>
        <v>　</v>
      </c>
      <c r="P61" s="5"/>
      <c r="Q61" s="1">
        <f t="shared" si="5"/>
        <v>0</v>
      </c>
      <c r="R61" s="1" t="str">
        <f t="shared" si="3"/>
        <v/>
      </c>
    </row>
    <row r="62" spans="1:18" ht="15" customHeight="1" x14ac:dyDescent="0.2">
      <c r="A62" s="1">
        <v>61</v>
      </c>
      <c r="B62" s="1">
        <f>'2025_一般・団体'!$D76</f>
        <v>0</v>
      </c>
      <c r="C62" s="2">
        <f>'2025_一般・団体'!$K76</f>
        <v>0</v>
      </c>
      <c r="D62" s="4">
        <f>IF('2025_一般・団体'!$M76="",'2025_一般・団体'!$N76,CONCATENATE('2025_一般・団体'!$M76,"-",'2025_一般・団体'!$N76))</f>
        <v>0</v>
      </c>
      <c r="F62" s="5" t="str">
        <f>CONCATENATE('2025_一般・団体'!$B76,"　",'2025_一般・団体'!$C76)</f>
        <v>　</v>
      </c>
      <c r="G62" s="5"/>
      <c r="H62" s="1">
        <f>'2025_一般・団体'!$D$4</f>
        <v>0</v>
      </c>
      <c r="I62" s="1" t="str">
        <f>'2025_一般・団体'!$J76</f>
        <v/>
      </c>
      <c r="K62" s="1">
        <f>'2025_一般・団体'!$D76</f>
        <v>0</v>
      </c>
      <c r="L62" s="2">
        <f>'2025_一般・団体'!$O76</f>
        <v>0</v>
      </c>
      <c r="M62" s="4">
        <f>IF('2025_一般・団体'!$Q76="",'2025_一般・団体'!$R76,CONCATENATE('2025_一般・団体'!$Q76,"-",'2025_一般・団体'!$R76))</f>
        <v>0</v>
      </c>
      <c r="N62" s="1"/>
      <c r="O62" s="5" t="str">
        <f t="shared" si="4"/>
        <v>　</v>
      </c>
      <c r="P62" s="5"/>
      <c r="Q62" s="1">
        <f t="shared" si="5"/>
        <v>0</v>
      </c>
      <c r="R62" s="1" t="str">
        <f t="shared" si="3"/>
        <v/>
      </c>
    </row>
    <row r="63" spans="1:18" ht="15" customHeight="1" x14ac:dyDescent="0.2">
      <c r="A63" s="1">
        <v>62</v>
      </c>
      <c r="B63" s="1">
        <f>'2025_一般・団体'!$D77</f>
        <v>0</v>
      </c>
      <c r="C63" s="2">
        <f>'2025_一般・団体'!$K77</f>
        <v>0</v>
      </c>
      <c r="D63" s="4">
        <f>IF('2025_一般・団体'!$M77="",'2025_一般・団体'!$N77,CONCATENATE('2025_一般・団体'!$M77,"-",'2025_一般・団体'!$N77))</f>
        <v>0</v>
      </c>
      <c r="F63" s="5" t="str">
        <f>CONCATENATE('2025_一般・団体'!$B77,"　",'2025_一般・団体'!$C77)</f>
        <v>　</v>
      </c>
      <c r="G63" s="5"/>
      <c r="H63" s="1">
        <f>'2025_一般・団体'!$D$4</f>
        <v>0</v>
      </c>
      <c r="I63" s="1" t="str">
        <f>'2025_一般・団体'!$J77</f>
        <v/>
      </c>
      <c r="K63" s="1">
        <f>'2025_一般・団体'!$D77</f>
        <v>0</v>
      </c>
      <c r="L63" s="2">
        <f>'2025_一般・団体'!$O77</f>
        <v>0</v>
      </c>
      <c r="M63" s="4">
        <f>IF('2025_一般・団体'!$Q77="",'2025_一般・団体'!$R77,CONCATENATE('2025_一般・団体'!$Q77,"-",'2025_一般・団体'!$R77))</f>
        <v>0</v>
      </c>
      <c r="N63" s="1"/>
      <c r="O63" s="5" t="str">
        <f t="shared" si="4"/>
        <v>　</v>
      </c>
      <c r="P63" s="5"/>
      <c r="Q63" s="1">
        <f t="shared" si="5"/>
        <v>0</v>
      </c>
      <c r="R63" s="1" t="str">
        <f t="shared" si="3"/>
        <v/>
      </c>
    </row>
    <row r="64" spans="1:18" ht="15" customHeight="1" x14ac:dyDescent="0.2">
      <c r="A64" s="1">
        <v>63</v>
      </c>
      <c r="B64" s="1">
        <f>'2025_一般・団体'!$D78</f>
        <v>0</v>
      </c>
      <c r="C64" s="2">
        <f>'2025_一般・団体'!$K78</f>
        <v>0</v>
      </c>
      <c r="D64" s="4">
        <f>IF('2025_一般・団体'!$M78="",'2025_一般・団体'!$N78,CONCATENATE('2025_一般・団体'!$M78,"-",'2025_一般・団体'!$N78))</f>
        <v>0</v>
      </c>
      <c r="F64" s="5" t="str">
        <f>CONCATENATE('2025_一般・団体'!$B78,"　",'2025_一般・団体'!$C78)</f>
        <v>　</v>
      </c>
      <c r="G64" s="5"/>
      <c r="H64" s="1">
        <f>'2025_一般・団体'!$D$4</f>
        <v>0</v>
      </c>
      <c r="I64" s="1" t="str">
        <f>'2025_一般・団体'!$J78</f>
        <v/>
      </c>
      <c r="K64" s="1">
        <f>'2025_一般・団体'!$D78</f>
        <v>0</v>
      </c>
      <c r="L64" s="2">
        <f>'2025_一般・団体'!$O78</f>
        <v>0</v>
      </c>
      <c r="M64" s="4">
        <f>IF('2025_一般・団体'!$Q78="",'2025_一般・団体'!$R78,CONCATENATE('2025_一般・団体'!$Q78,"-",'2025_一般・団体'!$R78))</f>
        <v>0</v>
      </c>
      <c r="N64" s="1"/>
      <c r="O64" s="5" t="str">
        <f t="shared" si="4"/>
        <v>　</v>
      </c>
      <c r="P64" s="5"/>
      <c r="Q64" s="1">
        <f t="shared" si="5"/>
        <v>0</v>
      </c>
      <c r="R64" s="1" t="str">
        <f t="shared" si="3"/>
        <v/>
      </c>
    </row>
    <row r="65" spans="1:18" ht="15" customHeight="1" x14ac:dyDescent="0.2">
      <c r="A65" s="1">
        <v>64</v>
      </c>
      <c r="B65" s="1">
        <f>'2025_一般・団体'!$D79</f>
        <v>0</v>
      </c>
      <c r="C65" s="2">
        <f>'2025_一般・団体'!$K79</f>
        <v>0</v>
      </c>
      <c r="D65" s="4">
        <f>IF('2025_一般・団体'!$M79="",'2025_一般・団体'!$N79,CONCATENATE('2025_一般・団体'!$M79,"-",'2025_一般・団体'!$N79))</f>
        <v>0</v>
      </c>
      <c r="F65" s="5" t="str">
        <f>CONCATENATE('2025_一般・団体'!$B79,"　",'2025_一般・団体'!$C79)</f>
        <v>　</v>
      </c>
      <c r="G65" s="5"/>
      <c r="H65" s="1">
        <f>'2025_一般・団体'!$D$4</f>
        <v>0</v>
      </c>
      <c r="I65" s="1" t="str">
        <f>'2025_一般・団体'!$J79</f>
        <v/>
      </c>
      <c r="K65" s="1">
        <f>'2025_一般・団体'!$D79</f>
        <v>0</v>
      </c>
      <c r="L65" s="2">
        <f>'2025_一般・団体'!$O79</f>
        <v>0</v>
      </c>
      <c r="M65" s="4">
        <f>IF('2025_一般・団体'!$Q79="",'2025_一般・団体'!$R79,CONCATENATE('2025_一般・団体'!$Q79,"-",'2025_一般・団体'!$R79))</f>
        <v>0</v>
      </c>
      <c r="N65" s="1"/>
      <c r="O65" s="5" t="str">
        <f t="shared" si="4"/>
        <v>　</v>
      </c>
      <c r="P65" s="5"/>
      <c r="Q65" s="1">
        <f t="shared" si="5"/>
        <v>0</v>
      </c>
      <c r="R65" s="1" t="str">
        <f t="shared" si="3"/>
        <v/>
      </c>
    </row>
    <row r="66" spans="1:18" ht="15" customHeight="1" x14ac:dyDescent="0.2">
      <c r="A66" s="1">
        <v>65</v>
      </c>
      <c r="B66" s="1">
        <f>'2025_一般・団体'!$D80</f>
        <v>0</v>
      </c>
      <c r="C66" s="2">
        <f>'2025_一般・団体'!$K80</f>
        <v>0</v>
      </c>
      <c r="D66" s="4">
        <f>IF('2025_一般・団体'!$M80="",'2025_一般・団体'!$N80,CONCATENATE('2025_一般・団体'!$M80,"-",'2025_一般・団体'!$N80))</f>
        <v>0</v>
      </c>
      <c r="F66" s="5" t="str">
        <f>CONCATENATE('2025_一般・団体'!$B80,"　",'2025_一般・団体'!$C80)</f>
        <v>　</v>
      </c>
      <c r="G66" s="5"/>
      <c r="H66" s="1">
        <f>'2025_一般・団体'!$D$4</f>
        <v>0</v>
      </c>
      <c r="I66" s="1" t="str">
        <f>'2025_一般・団体'!$J80</f>
        <v/>
      </c>
      <c r="K66" s="1">
        <f>'2025_一般・団体'!$D80</f>
        <v>0</v>
      </c>
      <c r="L66" s="2">
        <f>'2025_一般・団体'!$O80</f>
        <v>0</v>
      </c>
      <c r="M66" s="4">
        <f>IF('2025_一般・団体'!$Q80="",'2025_一般・団体'!$R80,CONCATENATE('2025_一般・団体'!$Q80,"-",'2025_一般・団体'!$R80))</f>
        <v>0</v>
      </c>
      <c r="N66" s="1"/>
      <c r="O66" s="5" t="str">
        <f t="shared" ref="O66:O81" si="6">F66</f>
        <v>　</v>
      </c>
      <c r="P66" s="5"/>
      <c r="Q66" s="1">
        <f t="shared" si="5"/>
        <v>0</v>
      </c>
      <c r="R66" s="1" t="str">
        <f t="shared" si="3"/>
        <v/>
      </c>
    </row>
    <row r="67" spans="1:18" ht="15" customHeight="1" x14ac:dyDescent="0.2">
      <c r="A67" s="1">
        <v>66</v>
      </c>
      <c r="B67" s="1">
        <f>'2025_一般・団体'!$D81</f>
        <v>0</v>
      </c>
      <c r="C67" s="2">
        <f>'2025_一般・団体'!$K81</f>
        <v>0</v>
      </c>
      <c r="D67" s="4">
        <f>IF('2025_一般・団体'!$M81="",'2025_一般・団体'!$N81,CONCATENATE('2025_一般・団体'!$M81,"-",'2025_一般・団体'!$N81))</f>
        <v>0</v>
      </c>
      <c r="F67" s="5" t="str">
        <f>CONCATENATE('2025_一般・団体'!$B81,"　",'2025_一般・団体'!$C81)</f>
        <v>　</v>
      </c>
      <c r="G67" s="5"/>
      <c r="H67" s="1">
        <f>'2025_一般・団体'!$D$4</f>
        <v>0</v>
      </c>
      <c r="I67" s="1" t="str">
        <f>'2025_一般・団体'!$J81</f>
        <v/>
      </c>
      <c r="K67" s="1">
        <f>'2025_一般・団体'!$D81</f>
        <v>0</v>
      </c>
      <c r="L67" s="2">
        <f>'2025_一般・団体'!$O81</f>
        <v>0</v>
      </c>
      <c r="M67" s="4">
        <f>IF('2025_一般・団体'!$Q81="",'2025_一般・団体'!$R81,CONCATENATE('2025_一般・団体'!$Q81,"-",'2025_一般・団体'!$R81))</f>
        <v>0</v>
      </c>
      <c r="N67" s="1"/>
      <c r="O67" s="5" t="str">
        <f t="shared" si="6"/>
        <v>　</v>
      </c>
      <c r="P67" s="5"/>
      <c r="Q67" s="1">
        <f t="shared" ref="Q67:Q81" si="7">H67</f>
        <v>0</v>
      </c>
      <c r="R67" s="1" t="str">
        <f t="shared" si="3"/>
        <v/>
      </c>
    </row>
    <row r="68" spans="1:18" ht="15" customHeight="1" x14ac:dyDescent="0.2">
      <c r="A68" s="1">
        <v>67</v>
      </c>
      <c r="B68" s="1">
        <f>'2025_一般・団体'!$D82</f>
        <v>0</v>
      </c>
      <c r="C68" s="2">
        <f>'2025_一般・団体'!$K82</f>
        <v>0</v>
      </c>
      <c r="D68" s="4">
        <f>IF('2025_一般・団体'!$M82="",'2025_一般・団体'!$N82,CONCATENATE('2025_一般・団体'!$M82,"-",'2025_一般・団体'!$N82))</f>
        <v>0</v>
      </c>
      <c r="F68" s="5" t="str">
        <f>CONCATENATE('2025_一般・団体'!$B82,"　",'2025_一般・団体'!$C82)</f>
        <v>　</v>
      </c>
      <c r="G68" s="5"/>
      <c r="H68" s="1">
        <f>'2025_一般・団体'!$D$4</f>
        <v>0</v>
      </c>
      <c r="I68" s="1" t="str">
        <f>'2025_一般・団体'!$J82</f>
        <v/>
      </c>
      <c r="K68" s="1">
        <f>'2025_一般・団体'!$D82</f>
        <v>0</v>
      </c>
      <c r="L68" s="2">
        <f>'2025_一般・団体'!$O82</f>
        <v>0</v>
      </c>
      <c r="M68" s="4">
        <f>IF('2025_一般・団体'!$Q82="",'2025_一般・団体'!$R82,CONCATENATE('2025_一般・団体'!$Q82,"-",'2025_一般・団体'!$R82))</f>
        <v>0</v>
      </c>
      <c r="N68" s="1"/>
      <c r="O68" s="5" t="str">
        <f t="shared" si="6"/>
        <v>　</v>
      </c>
      <c r="P68" s="5"/>
      <c r="Q68" s="1">
        <f t="shared" si="7"/>
        <v>0</v>
      </c>
      <c r="R68" s="1" t="str">
        <f t="shared" si="3"/>
        <v/>
      </c>
    </row>
    <row r="69" spans="1:18" ht="15" customHeight="1" x14ac:dyDescent="0.2">
      <c r="A69" s="1">
        <v>68</v>
      </c>
      <c r="B69" s="1">
        <f>'2025_一般・団体'!$D83</f>
        <v>0</v>
      </c>
      <c r="C69" s="2">
        <f>'2025_一般・団体'!$K83</f>
        <v>0</v>
      </c>
      <c r="D69" s="4">
        <f>IF('2025_一般・団体'!$M83="",'2025_一般・団体'!$N83,CONCATENATE('2025_一般・団体'!$M83,"-",'2025_一般・団体'!$N83))</f>
        <v>0</v>
      </c>
      <c r="F69" s="5" t="str">
        <f>CONCATENATE('2025_一般・団体'!$B83,"　",'2025_一般・団体'!$C83)</f>
        <v>　</v>
      </c>
      <c r="G69" s="5"/>
      <c r="H69" s="1">
        <f>'2025_一般・団体'!$D$4</f>
        <v>0</v>
      </c>
      <c r="I69" s="1" t="str">
        <f>'2025_一般・団体'!$J83</f>
        <v/>
      </c>
      <c r="K69" s="1">
        <f>'2025_一般・団体'!$D83</f>
        <v>0</v>
      </c>
      <c r="L69" s="2">
        <f>'2025_一般・団体'!$O83</f>
        <v>0</v>
      </c>
      <c r="M69" s="4">
        <f>IF('2025_一般・団体'!$Q83="",'2025_一般・団体'!$R83,CONCATENATE('2025_一般・団体'!$Q83,"-",'2025_一般・団体'!$R83))</f>
        <v>0</v>
      </c>
      <c r="N69" s="1"/>
      <c r="O69" s="5" t="str">
        <f t="shared" si="6"/>
        <v>　</v>
      </c>
      <c r="P69" s="5"/>
      <c r="Q69" s="1">
        <f t="shared" si="7"/>
        <v>0</v>
      </c>
      <c r="R69" s="1" t="str">
        <f t="shared" si="3"/>
        <v/>
      </c>
    </row>
    <row r="70" spans="1:18" ht="15" customHeight="1" x14ac:dyDescent="0.2">
      <c r="A70" s="1">
        <v>69</v>
      </c>
      <c r="B70" s="1">
        <f>'2025_一般・団体'!$D84</f>
        <v>0</v>
      </c>
      <c r="C70" s="2">
        <f>'2025_一般・団体'!$K84</f>
        <v>0</v>
      </c>
      <c r="D70" s="4">
        <f>IF('2025_一般・団体'!$M84="",'2025_一般・団体'!$N84,CONCATENATE('2025_一般・団体'!$M84,"-",'2025_一般・団体'!$N84))</f>
        <v>0</v>
      </c>
      <c r="F70" s="5" t="str">
        <f>CONCATENATE('2025_一般・団体'!$B84,"　",'2025_一般・団体'!$C84)</f>
        <v>　</v>
      </c>
      <c r="G70" s="5"/>
      <c r="H70" s="1">
        <f>'2025_一般・団体'!$D$4</f>
        <v>0</v>
      </c>
      <c r="I70" s="1" t="str">
        <f>'2025_一般・団体'!$J84</f>
        <v/>
      </c>
      <c r="K70" s="1">
        <f>'2025_一般・団体'!$D84</f>
        <v>0</v>
      </c>
      <c r="L70" s="2">
        <f>'2025_一般・団体'!$O84</f>
        <v>0</v>
      </c>
      <c r="M70" s="4">
        <f>IF('2025_一般・団体'!$Q84="",'2025_一般・団体'!$R84,CONCATENATE('2025_一般・団体'!$Q84,"-",'2025_一般・団体'!$R84))</f>
        <v>0</v>
      </c>
      <c r="N70" s="1"/>
      <c r="O70" s="5" t="str">
        <f t="shared" si="6"/>
        <v>　</v>
      </c>
      <c r="P70" s="5"/>
      <c r="Q70" s="1">
        <f t="shared" si="7"/>
        <v>0</v>
      </c>
      <c r="R70" s="1" t="str">
        <f t="shared" si="3"/>
        <v/>
      </c>
    </row>
    <row r="71" spans="1:18" ht="15" customHeight="1" x14ac:dyDescent="0.2">
      <c r="A71" s="1">
        <v>70</v>
      </c>
      <c r="B71" s="1">
        <f>'2025_一般・団体'!$D85</f>
        <v>0</v>
      </c>
      <c r="C71" s="2">
        <f>'2025_一般・団体'!$K85</f>
        <v>0</v>
      </c>
      <c r="D71" s="4">
        <f>IF('2025_一般・団体'!$M85="",'2025_一般・団体'!$N85,CONCATENATE('2025_一般・団体'!$M85,"-",'2025_一般・団体'!$N85))</f>
        <v>0</v>
      </c>
      <c r="F71" s="5" t="str">
        <f>CONCATENATE('2025_一般・団体'!$B85,"　",'2025_一般・団体'!$C85)</f>
        <v>　</v>
      </c>
      <c r="G71" s="5"/>
      <c r="H71" s="1">
        <f>'2025_一般・団体'!$D$4</f>
        <v>0</v>
      </c>
      <c r="I71" s="1" t="str">
        <f>'2025_一般・団体'!$J85</f>
        <v/>
      </c>
      <c r="K71" s="1">
        <f>'2025_一般・団体'!$D85</f>
        <v>0</v>
      </c>
      <c r="L71" s="2">
        <f>'2025_一般・団体'!$O85</f>
        <v>0</v>
      </c>
      <c r="M71" s="4">
        <f>IF('2025_一般・団体'!$Q85="",'2025_一般・団体'!$R85,CONCATENATE('2025_一般・団体'!$Q85,"-",'2025_一般・団体'!$R85))</f>
        <v>0</v>
      </c>
      <c r="N71" s="1"/>
      <c r="O71" s="5" t="str">
        <f t="shared" si="6"/>
        <v>　</v>
      </c>
      <c r="P71" s="5"/>
      <c r="Q71" s="1">
        <f t="shared" si="7"/>
        <v>0</v>
      </c>
      <c r="R71" s="1" t="str">
        <f t="shared" si="3"/>
        <v/>
      </c>
    </row>
    <row r="72" spans="1:18" ht="15" customHeight="1" x14ac:dyDescent="0.2">
      <c r="A72" s="1">
        <v>71</v>
      </c>
      <c r="B72" s="1">
        <f>'2025_一般・団体'!$D86</f>
        <v>0</v>
      </c>
      <c r="C72" s="2">
        <f>'2025_一般・団体'!$K86</f>
        <v>0</v>
      </c>
      <c r="D72" s="4">
        <f>IF('2025_一般・団体'!$M86="",'2025_一般・団体'!$N86,CONCATENATE('2025_一般・団体'!$M86,"-",'2025_一般・団体'!$N86))</f>
        <v>0</v>
      </c>
      <c r="F72" s="5" t="str">
        <f>CONCATENATE('2025_一般・団体'!$B86,"　",'2025_一般・団体'!$C86)</f>
        <v>　</v>
      </c>
      <c r="G72" s="5"/>
      <c r="H72" s="1">
        <f>'2025_一般・団体'!$D$4</f>
        <v>0</v>
      </c>
      <c r="I72" s="1" t="str">
        <f>'2025_一般・団体'!$J86</f>
        <v/>
      </c>
      <c r="K72" s="1">
        <f>'2025_一般・団体'!$D86</f>
        <v>0</v>
      </c>
      <c r="L72" s="2">
        <f>'2025_一般・団体'!$O86</f>
        <v>0</v>
      </c>
      <c r="M72" s="4">
        <f>IF('2025_一般・団体'!$Q86="",'2025_一般・団体'!$R86,CONCATENATE('2025_一般・団体'!$Q86,"-",'2025_一般・団体'!$R86))</f>
        <v>0</v>
      </c>
      <c r="N72" s="1"/>
      <c r="O72" s="5" t="str">
        <f t="shared" si="6"/>
        <v>　</v>
      </c>
      <c r="P72" s="5"/>
      <c r="Q72" s="1">
        <f t="shared" si="7"/>
        <v>0</v>
      </c>
      <c r="R72" s="1" t="str">
        <f t="shared" si="3"/>
        <v/>
      </c>
    </row>
    <row r="73" spans="1:18" ht="15" customHeight="1" x14ac:dyDescent="0.2">
      <c r="A73" s="1">
        <v>72</v>
      </c>
      <c r="B73" s="1">
        <f>'2025_一般・団体'!$D87</f>
        <v>0</v>
      </c>
      <c r="C73" s="2">
        <f>'2025_一般・団体'!$K87</f>
        <v>0</v>
      </c>
      <c r="D73" s="4">
        <f>IF('2025_一般・団体'!$M87="",'2025_一般・団体'!$N87,CONCATENATE('2025_一般・団体'!$M87,"-",'2025_一般・団体'!$N87))</f>
        <v>0</v>
      </c>
      <c r="F73" s="5" t="str">
        <f>CONCATENATE('2025_一般・団体'!$B87,"　",'2025_一般・団体'!$C87)</f>
        <v>　</v>
      </c>
      <c r="G73" s="5"/>
      <c r="H73" s="1">
        <f>'2025_一般・団体'!$D$4</f>
        <v>0</v>
      </c>
      <c r="I73" s="1" t="str">
        <f>'2025_一般・団体'!$J87</f>
        <v/>
      </c>
      <c r="K73" s="1">
        <f>'2025_一般・団体'!$D87</f>
        <v>0</v>
      </c>
      <c r="L73" s="2">
        <f>'2025_一般・団体'!$O87</f>
        <v>0</v>
      </c>
      <c r="M73" s="4">
        <f>IF('2025_一般・団体'!$Q87="",'2025_一般・団体'!$R87,CONCATENATE('2025_一般・団体'!$Q87,"-",'2025_一般・団体'!$R87))</f>
        <v>0</v>
      </c>
      <c r="N73" s="1"/>
      <c r="O73" s="5" t="str">
        <f t="shared" si="6"/>
        <v>　</v>
      </c>
      <c r="P73" s="5"/>
      <c r="Q73" s="1">
        <f t="shared" si="7"/>
        <v>0</v>
      </c>
      <c r="R73" s="1" t="str">
        <f t="shared" ref="R73:R81" si="8">I73</f>
        <v/>
      </c>
    </row>
    <row r="74" spans="1:18" ht="15" customHeight="1" x14ac:dyDescent="0.2">
      <c r="A74" s="1">
        <v>73</v>
      </c>
      <c r="B74" s="1">
        <f>'2025_一般・団体'!$D88</f>
        <v>0</v>
      </c>
      <c r="C74" s="2">
        <f>'2025_一般・団体'!$K88</f>
        <v>0</v>
      </c>
      <c r="D74" s="4">
        <f>IF('2025_一般・団体'!$M88="",'2025_一般・団体'!$N88,CONCATENATE('2025_一般・団体'!$M88,"-",'2025_一般・団体'!$N88))</f>
        <v>0</v>
      </c>
      <c r="F74" s="5" t="str">
        <f>CONCATENATE('2025_一般・団体'!$B88,"　",'2025_一般・団体'!$C88)</f>
        <v>　</v>
      </c>
      <c r="G74" s="5"/>
      <c r="H74" s="1">
        <f>'2025_一般・団体'!$D$4</f>
        <v>0</v>
      </c>
      <c r="I74" s="1" t="str">
        <f>'2025_一般・団体'!$J88</f>
        <v/>
      </c>
      <c r="K74" s="1">
        <f>'2025_一般・団体'!$D88</f>
        <v>0</v>
      </c>
      <c r="L74" s="2">
        <f>'2025_一般・団体'!$O88</f>
        <v>0</v>
      </c>
      <c r="M74" s="4">
        <f>IF('2025_一般・団体'!$Q88="",'2025_一般・団体'!$R88,CONCATENATE('2025_一般・団体'!$Q88,"-",'2025_一般・団体'!$R88))</f>
        <v>0</v>
      </c>
      <c r="N74" s="1"/>
      <c r="O74" s="5" t="str">
        <f t="shared" si="6"/>
        <v>　</v>
      </c>
      <c r="P74" s="5"/>
      <c r="Q74" s="1">
        <f t="shared" si="7"/>
        <v>0</v>
      </c>
      <c r="R74" s="1" t="str">
        <f t="shared" si="8"/>
        <v/>
      </c>
    </row>
    <row r="75" spans="1:18" ht="15" customHeight="1" x14ac:dyDescent="0.2">
      <c r="A75" s="1">
        <v>74</v>
      </c>
      <c r="B75" s="1">
        <f>'2025_一般・団体'!$D89</f>
        <v>0</v>
      </c>
      <c r="C75" s="2">
        <f>'2025_一般・団体'!$K89</f>
        <v>0</v>
      </c>
      <c r="D75" s="4">
        <f>IF('2025_一般・団体'!$M89="",'2025_一般・団体'!$N89,CONCATENATE('2025_一般・団体'!$M89,"-",'2025_一般・団体'!$N89))</f>
        <v>0</v>
      </c>
      <c r="F75" s="5" t="str">
        <f>CONCATENATE('2025_一般・団体'!$B89,"　",'2025_一般・団体'!$C89)</f>
        <v>　</v>
      </c>
      <c r="G75" s="5"/>
      <c r="H75" s="1">
        <f>'2025_一般・団体'!$D$4</f>
        <v>0</v>
      </c>
      <c r="I75" s="1" t="str">
        <f>'2025_一般・団体'!$J89</f>
        <v/>
      </c>
      <c r="K75" s="1">
        <f>'2025_一般・団体'!$D89</f>
        <v>0</v>
      </c>
      <c r="L75" s="2">
        <f>'2025_一般・団体'!$O89</f>
        <v>0</v>
      </c>
      <c r="M75" s="4">
        <f>IF('2025_一般・団体'!$Q89="",'2025_一般・団体'!$R89,CONCATENATE('2025_一般・団体'!$Q89,"-",'2025_一般・団体'!$R89))</f>
        <v>0</v>
      </c>
      <c r="N75" s="1"/>
      <c r="O75" s="5" t="str">
        <f t="shared" si="6"/>
        <v>　</v>
      </c>
      <c r="P75" s="5"/>
      <c r="Q75" s="1">
        <f t="shared" si="7"/>
        <v>0</v>
      </c>
      <c r="R75" s="1" t="str">
        <f t="shared" si="8"/>
        <v/>
      </c>
    </row>
    <row r="76" spans="1:18" ht="15" customHeight="1" x14ac:dyDescent="0.2">
      <c r="A76" s="1">
        <v>75</v>
      </c>
      <c r="B76" s="1">
        <f>'2025_一般・団体'!$D90</f>
        <v>0</v>
      </c>
      <c r="C76" s="2">
        <f>'2025_一般・団体'!$K90</f>
        <v>0</v>
      </c>
      <c r="D76" s="4">
        <f>IF('2025_一般・団体'!$M90="",'2025_一般・団体'!$N90,CONCATENATE('2025_一般・団体'!$M90,"-",'2025_一般・団体'!$N90))</f>
        <v>0</v>
      </c>
      <c r="F76" s="5" t="str">
        <f>CONCATENATE('2025_一般・団体'!$B90,"　",'2025_一般・団体'!$C90)</f>
        <v>　</v>
      </c>
      <c r="G76" s="5"/>
      <c r="H76" s="1">
        <f>'2025_一般・団体'!$D$4</f>
        <v>0</v>
      </c>
      <c r="I76" s="1" t="str">
        <f>'2025_一般・団体'!$J90</f>
        <v/>
      </c>
      <c r="K76" s="1">
        <f>'2025_一般・団体'!$D90</f>
        <v>0</v>
      </c>
      <c r="L76" s="2">
        <f>'2025_一般・団体'!$O90</f>
        <v>0</v>
      </c>
      <c r="M76" s="4">
        <f>IF('2025_一般・団体'!$Q90="",'2025_一般・団体'!$R90,CONCATENATE('2025_一般・団体'!$Q90,"-",'2025_一般・団体'!$R90))</f>
        <v>0</v>
      </c>
      <c r="N76" s="1"/>
      <c r="O76" s="5" t="str">
        <f t="shared" si="6"/>
        <v>　</v>
      </c>
      <c r="P76" s="5"/>
      <c r="Q76" s="1">
        <f t="shared" si="7"/>
        <v>0</v>
      </c>
      <c r="R76" s="1" t="str">
        <f t="shared" si="8"/>
        <v/>
      </c>
    </row>
    <row r="77" spans="1:18" ht="15" customHeight="1" x14ac:dyDescent="0.2">
      <c r="A77" s="1">
        <v>76</v>
      </c>
      <c r="B77" s="1">
        <f>'2025_一般・団体'!$D91</f>
        <v>0</v>
      </c>
      <c r="C77" s="2">
        <f>'2025_一般・団体'!$K91</f>
        <v>0</v>
      </c>
      <c r="D77" s="4">
        <f>IF('2025_一般・団体'!$M91="",'2025_一般・団体'!$N91,CONCATENATE('2025_一般・団体'!$M91,"-",'2025_一般・団体'!$N91))</f>
        <v>0</v>
      </c>
      <c r="F77" s="5" t="str">
        <f>CONCATENATE('2025_一般・団体'!$B91,"　",'2025_一般・団体'!$C91)</f>
        <v>　</v>
      </c>
      <c r="G77" s="5"/>
      <c r="H77" s="1">
        <f>'2025_一般・団体'!$D$4</f>
        <v>0</v>
      </c>
      <c r="I77" s="1" t="str">
        <f>'2025_一般・団体'!$J91</f>
        <v/>
      </c>
      <c r="K77" s="1">
        <f>'2025_一般・団体'!$D91</f>
        <v>0</v>
      </c>
      <c r="L77" s="2">
        <f>'2025_一般・団体'!$O91</f>
        <v>0</v>
      </c>
      <c r="M77" s="4">
        <f>IF('2025_一般・団体'!$Q91="",'2025_一般・団体'!$R91,CONCATENATE('2025_一般・団体'!$Q91,"-",'2025_一般・団体'!$R91))</f>
        <v>0</v>
      </c>
      <c r="N77" s="1"/>
      <c r="O77" s="5" t="str">
        <f t="shared" si="6"/>
        <v>　</v>
      </c>
      <c r="P77" s="5"/>
      <c r="Q77" s="1">
        <f t="shared" si="7"/>
        <v>0</v>
      </c>
      <c r="R77" s="1" t="str">
        <f t="shared" si="8"/>
        <v/>
      </c>
    </row>
    <row r="78" spans="1:18" ht="15" customHeight="1" x14ac:dyDescent="0.2">
      <c r="A78" s="1">
        <v>77</v>
      </c>
      <c r="B78" s="1">
        <f>'2025_一般・団体'!$D92</f>
        <v>0</v>
      </c>
      <c r="C78" s="2">
        <f>'2025_一般・団体'!$K92</f>
        <v>0</v>
      </c>
      <c r="D78" s="4">
        <f>IF('2025_一般・団体'!$M92="",'2025_一般・団体'!$N92,CONCATENATE('2025_一般・団体'!$M92,"-",'2025_一般・団体'!$N92))</f>
        <v>0</v>
      </c>
      <c r="F78" s="5" t="str">
        <f>CONCATENATE('2025_一般・団体'!$B92,"　",'2025_一般・団体'!$C92)</f>
        <v>　</v>
      </c>
      <c r="G78" s="5"/>
      <c r="H78" s="1">
        <f>'2025_一般・団体'!$D$4</f>
        <v>0</v>
      </c>
      <c r="I78" s="1" t="str">
        <f>'2025_一般・団体'!$J92</f>
        <v/>
      </c>
      <c r="K78" s="1">
        <f>'2025_一般・団体'!$D92</f>
        <v>0</v>
      </c>
      <c r="L78" s="2">
        <f>'2025_一般・団体'!$O92</f>
        <v>0</v>
      </c>
      <c r="M78" s="4">
        <f>IF('2025_一般・団体'!$Q92="",'2025_一般・団体'!$R92,CONCATENATE('2025_一般・団体'!$Q92,"-",'2025_一般・団体'!$R92))</f>
        <v>0</v>
      </c>
      <c r="N78" s="1"/>
      <c r="O78" s="5" t="str">
        <f t="shared" si="6"/>
        <v>　</v>
      </c>
      <c r="P78" s="5"/>
      <c r="Q78" s="1">
        <f t="shared" si="7"/>
        <v>0</v>
      </c>
      <c r="R78" s="1" t="str">
        <f t="shared" si="8"/>
        <v/>
      </c>
    </row>
    <row r="79" spans="1:18" ht="15" customHeight="1" x14ac:dyDescent="0.2">
      <c r="A79" s="1">
        <v>78</v>
      </c>
      <c r="B79" s="1">
        <f>'2025_一般・団体'!$D93</f>
        <v>0</v>
      </c>
      <c r="C79" s="2">
        <f>'2025_一般・団体'!$K93</f>
        <v>0</v>
      </c>
      <c r="D79" s="4">
        <f>IF('2025_一般・団体'!$M93="",'2025_一般・団体'!$N93,CONCATENATE('2025_一般・団体'!$M93,"-",'2025_一般・団体'!$N93))</f>
        <v>0</v>
      </c>
      <c r="F79" s="5" t="str">
        <f>CONCATENATE('2025_一般・団体'!$B93,"　",'2025_一般・団体'!$C93)</f>
        <v>　</v>
      </c>
      <c r="G79" s="5"/>
      <c r="H79" s="1">
        <f>'2025_一般・団体'!$D$4</f>
        <v>0</v>
      </c>
      <c r="I79" s="1" t="str">
        <f>'2025_一般・団体'!$J93</f>
        <v/>
      </c>
      <c r="K79" s="1">
        <f>'2025_一般・団体'!$D93</f>
        <v>0</v>
      </c>
      <c r="L79" s="2">
        <f>'2025_一般・団体'!$O93</f>
        <v>0</v>
      </c>
      <c r="M79" s="4">
        <f>IF('2025_一般・団体'!$Q93="",'2025_一般・団体'!$R93,CONCATENATE('2025_一般・団体'!$Q93,"-",'2025_一般・団体'!$R93))</f>
        <v>0</v>
      </c>
      <c r="N79" s="1"/>
      <c r="O79" s="5" t="str">
        <f t="shared" si="6"/>
        <v>　</v>
      </c>
      <c r="P79" s="5"/>
      <c r="Q79" s="1">
        <f t="shared" si="7"/>
        <v>0</v>
      </c>
      <c r="R79" s="1" t="str">
        <f t="shared" si="8"/>
        <v/>
      </c>
    </row>
    <row r="80" spans="1:18" ht="15" customHeight="1" x14ac:dyDescent="0.2">
      <c r="A80" s="1">
        <v>79</v>
      </c>
      <c r="B80" s="1">
        <f>'2025_一般・団体'!$D94</f>
        <v>0</v>
      </c>
      <c r="C80" s="2">
        <f>'2025_一般・団体'!$K94</f>
        <v>0</v>
      </c>
      <c r="D80" s="4">
        <f>IF('2025_一般・団体'!$M94="",'2025_一般・団体'!$N94,CONCATENATE('2025_一般・団体'!$M94,"-",'2025_一般・団体'!$N94))</f>
        <v>0</v>
      </c>
      <c r="F80" s="5" t="str">
        <f>CONCATENATE('2025_一般・団体'!$B94,"　",'2025_一般・団体'!$C94)</f>
        <v>　</v>
      </c>
      <c r="G80" s="5"/>
      <c r="H80" s="1">
        <f>'2025_一般・団体'!$D$4</f>
        <v>0</v>
      </c>
      <c r="I80" s="1" t="str">
        <f>'2025_一般・団体'!$J94</f>
        <v/>
      </c>
      <c r="K80" s="1">
        <f>'2025_一般・団体'!$D94</f>
        <v>0</v>
      </c>
      <c r="L80" s="2">
        <f>'2025_一般・団体'!$O94</f>
        <v>0</v>
      </c>
      <c r="M80" s="4">
        <f>IF('2025_一般・団体'!$Q94="",'2025_一般・団体'!$R94,CONCATENATE('2025_一般・団体'!$Q94,"-",'2025_一般・団体'!$R94))</f>
        <v>0</v>
      </c>
      <c r="N80" s="1"/>
      <c r="O80" s="5" t="str">
        <f t="shared" si="6"/>
        <v>　</v>
      </c>
      <c r="P80" s="5"/>
      <c r="Q80" s="1">
        <f t="shared" si="7"/>
        <v>0</v>
      </c>
      <c r="R80" s="1" t="str">
        <f t="shared" si="8"/>
        <v/>
      </c>
    </row>
    <row r="81" spans="1:18" ht="15" customHeight="1" x14ac:dyDescent="0.2">
      <c r="A81" s="1">
        <v>80</v>
      </c>
      <c r="B81" s="1">
        <f>'2025_一般・団体'!$D95</f>
        <v>0</v>
      </c>
      <c r="C81" s="2">
        <f>'2025_一般・団体'!$K95</f>
        <v>0</v>
      </c>
      <c r="D81" s="4">
        <f>IF('2025_一般・団体'!$M95="",'2025_一般・団体'!$N95,CONCATENATE('2025_一般・団体'!$M95,"-",'2025_一般・団体'!$N95))</f>
        <v>0</v>
      </c>
      <c r="F81" s="5" t="str">
        <f>CONCATENATE('2025_一般・団体'!$B95,"　",'2025_一般・団体'!$C95)</f>
        <v>　</v>
      </c>
      <c r="G81" s="5"/>
      <c r="H81" s="1">
        <f>'2025_一般・団体'!$D$4</f>
        <v>0</v>
      </c>
      <c r="I81" s="1" t="str">
        <f>'2025_一般・団体'!$J95</f>
        <v/>
      </c>
      <c r="K81" s="1">
        <f>'2025_一般・団体'!$D95</f>
        <v>0</v>
      </c>
      <c r="L81" s="2">
        <f>'2025_一般・団体'!$O95</f>
        <v>0</v>
      </c>
      <c r="M81" s="4">
        <f>IF('2025_一般・団体'!$Q95="",'2025_一般・団体'!$R95,CONCATENATE('2025_一般・団体'!$Q95,"-",'2025_一般・団体'!$R95))</f>
        <v>0</v>
      </c>
      <c r="N81" s="1"/>
      <c r="O81" s="5" t="str">
        <f t="shared" si="6"/>
        <v>　</v>
      </c>
      <c r="P81" s="5"/>
      <c r="Q81" s="1">
        <f t="shared" si="7"/>
        <v>0</v>
      </c>
      <c r="R81" s="1" t="str">
        <f t="shared" si="8"/>
        <v/>
      </c>
    </row>
    <row r="82" spans="1:18" ht="15" customHeight="1" x14ac:dyDescent="0.2">
      <c r="D82" s="4"/>
      <c r="F82" s="5"/>
      <c r="G82" s="5"/>
      <c r="K82" s="1"/>
      <c r="M82" s="4"/>
      <c r="N82" s="1"/>
      <c r="O82" s="5"/>
      <c r="P82" s="5"/>
      <c r="Q82" s="1"/>
      <c r="R82" s="1"/>
    </row>
    <row r="83" spans="1:18" ht="15" customHeight="1" x14ac:dyDescent="0.2">
      <c r="B83" s="6" t="s">
        <v>99</v>
      </c>
      <c r="C83" s="6" t="s">
        <v>103</v>
      </c>
      <c r="E83" s="6"/>
      <c r="F83" s="7" t="s">
        <v>100</v>
      </c>
      <c r="G83" s="7"/>
      <c r="H83" s="6" t="s">
        <v>101</v>
      </c>
      <c r="I83" s="6" t="s">
        <v>102</v>
      </c>
    </row>
    <row r="84" spans="1:18" ht="15" customHeight="1" x14ac:dyDescent="0.2">
      <c r="A84" s="1">
        <v>1</v>
      </c>
      <c r="B84" s="1">
        <f>'2025_一般・団体'!E106</f>
        <v>0</v>
      </c>
      <c r="C84" s="5">
        <f>'2025_一般・団体'!B106</f>
        <v>0</v>
      </c>
      <c r="F84" s="1">
        <f>'2025_一般・団体'!$D$4</f>
        <v>0</v>
      </c>
      <c r="H84" s="1" t="str">
        <f>CONCATENATE('2025_一般・団体'!H107,"・",'2025_一般・団体'!J107,"・",'2025_一般・団体'!L107,"・",'2025_一般・団体'!N107)</f>
        <v>・・・</v>
      </c>
      <c r="I84" s="1" t="str">
        <f>'2025_一般・団体'!G106</f>
        <v/>
      </c>
    </row>
    <row r="85" spans="1:18" ht="15" customHeight="1" x14ac:dyDescent="0.2">
      <c r="A85" s="1">
        <v>2</v>
      </c>
      <c r="B85" s="1">
        <f>'2025_一般・団体'!E108</f>
        <v>0</v>
      </c>
      <c r="C85" s="5">
        <f>'2025_一般・団体'!B108</f>
        <v>0</v>
      </c>
      <c r="F85" s="1">
        <f>'2025_一般・団体'!$D$4</f>
        <v>0</v>
      </c>
      <c r="H85" s="1" t="str">
        <f>CONCATENATE('2025_一般・団体'!H109,"・",'2025_一般・団体'!J109,"・",'2025_一般・団体'!L109,"・",'2025_一般・団体'!N109)</f>
        <v>・・・</v>
      </c>
      <c r="I85" s="1" t="str">
        <f>'2025_一般・団体'!G108</f>
        <v/>
      </c>
    </row>
    <row r="86" spans="1:18" ht="15" customHeight="1" x14ac:dyDescent="0.2">
      <c r="A86" s="1">
        <v>3</v>
      </c>
      <c r="B86" s="1">
        <f>'2025_一般・団体'!E110</f>
        <v>0</v>
      </c>
      <c r="C86" s="5">
        <f>'2025_一般・団体'!B110</f>
        <v>0</v>
      </c>
      <c r="F86" s="1">
        <f>'2025_一般・団体'!$D$4</f>
        <v>0</v>
      </c>
      <c r="H86" s="1" t="str">
        <f>CONCATENATE('2025_一般・団体'!H111,"・",'2025_一般・団体'!J111,"・",'2025_一般・団体'!L111,"・",'2025_一般・団体'!N111)</f>
        <v>・・・</v>
      </c>
      <c r="I86" s="1" t="str">
        <f>'2025_一般・団体'!G110</f>
        <v/>
      </c>
    </row>
    <row r="87" spans="1:18" ht="15" customHeight="1" x14ac:dyDescent="0.2">
      <c r="A87" s="1">
        <v>4</v>
      </c>
      <c r="B87" s="1">
        <f>'2025_一般・団体'!E112</f>
        <v>0</v>
      </c>
      <c r="C87" s="5">
        <f>'2025_一般・団体'!B112</f>
        <v>0</v>
      </c>
      <c r="F87" s="1">
        <f>'2025_一般・団体'!$D$4</f>
        <v>0</v>
      </c>
      <c r="H87" s="1" t="str">
        <f>CONCATENATE('2025_一般・団体'!H113,"・",'2025_一般・団体'!J113,"・",'2025_一般・団体'!L113,"・",'2025_一般・団体'!N113)</f>
        <v>・・・</v>
      </c>
      <c r="I87" s="1" t="str">
        <f>'2025_一般・団体'!G112</f>
        <v/>
      </c>
    </row>
    <row r="88" spans="1:18" ht="15" customHeight="1" x14ac:dyDescent="0.2">
      <c r="A88" s="1">
        <v>5</v>
      </c>
      <c r="B88" s="1">
        <f>'2025_一般・団体'!E114</f>
        <v>0</v>
      </c>
      <c r="C88" s="5">
        <f>'2025_一般・団体'!B114</f>
        <v>0</v>
      </c>
      <c r="F88" s="1">
        <f>'2025_一般・団体'!$D$4</f>
        <v>0</v>
      </c>
      <c r="H88" s="1" t="str">
        <f>CONCATENATE('2025_一般・団体'!H115,"・",'2025_一般・団体'!J115,"・",'2025_一般・団体'!L115,"・",'2025_一般・団体'!N115)</f>
        <v>・・・</v>
      </c>
      <c r="I88" s="1" t="str">
        <f>'2025_一般・団体'!G114</f>
        <v/>
      </c>
    </row>
    <row r="89" spans="1:18" ht="15" customHeight="1" x14ac:dyDescent="0.2">
      <c r="A89" s="1">
        <v>6</v>
      </c>
      <c r="B89" s="1">
        <f>'2025_一般・団体'!E116</f>
        <v>0</v>
      </c>
      <c r="C89" s="5">
        <f>'2025_一般・団体'!B116</f>
        <v>0</v>
      </c>
      <c r="F89" s="1">
        <f>'2025_一般・団体'!$D$4</f>
        <v>0</v>
      </c>
      <c r="H89" s="1" t="str">
        <f>CONCATENATE('2025_一般・団体'!H117,"・",'2025_一般・団体'!J117,"・",'2025_一般・団体'!L117,"・",'2025_一般・団体'!N117)</f>
        <v>・・・</v>
      </c>
      <c r="I89" s="1" t="str">
        <f>'2025_一般・団体'!G116</f>
        <v/>
      </c>
    </row>
    <row r="90" spans="1:18" ht="15" customHeight="1" x14ac:dyDescent="0.2">
      <c r="A90" s="1">
        <v>7</v>
      </c>
      <c r="B90" s="1">
        <f>'2025_一般・団体'!E118</f>
        <v>0</v>
      </c>
      <c r="C90" s="5">
        <f>'2025_一般・団体'!B118</f>
        <v>0</v>
      </c>
      <c r="F90" s="1">
        <f>'2025_一般・団体'!$D$4</f>
        <v>0</v>
      </c>
      <c r="H90" s="1" t="str">
        <f>CONCATENATE('2025_一般・団体'!H119,"・",'2025_一般・団体'!J119,"・",'2025_一般・団体'!L119,"・",'2025_一般・団体'!N119)</f>
        <v>・・・</v>
      </c>
      <c r="I90" s="1" t="str">
        <f>'2025_一般・団体'!G118</f>
        <v/>
      </c>
    </row>
    <row r="91" spans="1:18" ht="15" customHeight="1" x14ac:dyDescent="0.2">
      <c r="A91" s="1">
        <v>8</v>
      </c>
      <c r="B91" s="1">
        <f>'2025_一般・団体'!E120</f>
        <v>0</v>
      </c>
      <c r="C91" s="5">
        <f>'2025_一般・団体'!B120</f>
        <v>0</v>
      </c>
      <c r="F91" s="1">
        <f>'2025_一般・団体'!$D$4</f>
        <v>0</v>
      </c>
      <c r="H91" s="1" t="str">
        <f>CONCATENATE('2025_一般・団体'!H121,"・",'2025_一般・団体'!J121,"・",'2025_一般・団体'!L121,"・",'2025_一般・団体'!N121)</f>
        <v>・・・</v>
      </c>
      <c r="I91" s="1" t="str">
        <f>'2025_一般・団体'!G120</f>
        <v/>
      </c>
    </row>
    <row r="92" spans="1:18" ht="15" customHeight="1" x14ac:dyDescent="0.2">
      <c r="A92" s="1">
        <v>9</v>
      </c>
      <c r="B92" s="1">
        <f>'2025_一般・団体'!E122</f>
        <v>0</v>
      </c>
      <c r="C92" s="5">
        <f>'2025_一般・団体'!B122</f>
        <v>0</v>
      </c>
      <c r="F92" s="1">
        <f>'2025_一般・団体'!$D$4</f>
        <v>0</v>
      </c>
      <c r="H92" s="1" t="str">
        <f>CONCATENATE('2025_一般・団体'!H123,"・",'2025_一般・団体'!J123,"・",'2025_一般・団体'!L123,"・",'2025_一般・団体'!N123)</f>
        <v>・・・</v>
      </c>
      <c r="I92" s="1" t="str">
        <f>'2025_一般・団体'!G122</f>
        <v/>
      </c>
    </row>
    <row r="93" spans="1:18" ht="15" customHeight="1" x14ac:dyDescent="0.2">
      <c r="A93" s="1">
        <v>10</v>
      </c>
      <c r="B93" s="1">
        <f>'2025_一般・団体'!E124</f>
        <v>0</v>
      </c>
      <c r="C93" s="5">
        <f>'2025_一般・団体'!B124</f>
        <v>0</v>
      </c>
      <c r="F93" s="1">
        <f>'2025_一般・団体'!$D$4</f>
        <v>0</v>
      </c>
      <c r="H93" s="1" t="str">
        <f>CONCATENATE('2025_一般・団体'!H125,"・",'2025_一般・団体'!J125,"・",'2025_一般・団体'!L125,"・",'2025_一般・団体'!N125)</f>
        <v>・・・</v>
      </c>
      <c r="I93" s="1" t="str">
        <f>'2025_一般・団体'!G124</f>
        <v/>
      </c>
    </row>
    <row r="94" spans="1:18" ht="15" customHeight="1" x14ac:dyDescent="0.2">
      <c r="A94" s="1">
        <v>11</v>
      </c>
      <c r="B94" s="1">
        <f>'2025_一般・団体'!E126</f>
        <v>0</v>
      </c>
      <c r="C94" s="5">
        <f>'2025_一般・団体'!B126</f>
        <v>0</v>
      </c>
      <c r="F94" s="1">
        <f>'2025_一般・団体'!$D$4</f>
        <v>0</v>
      </c>
      <c r="H94" s="1" t="str">
        <f>CONCATENATE('2025_一般・団体'!H127,"・",'2025_一般・団体'!J127,"・",'2025_一般・団体'!L127,"・",'2025_一般・団体'!N127)</f>
        <v>・・・</v>
      </c>
      <c r="I94" s="1" t="str">
        <f>'2025_一般・団体'!G126</f>
        <v/>
      </c>
    </row>
    <row r="95" spans="1:18" ht="15" customHeight="1" x14ac:dyDescent="0.2">
      <c r="A95" s="1">
        <v>12</v>
      </c>
      <c r="B95" s="1">
        <f>'2025_一般・団体'!E128</f>
        <v>0</v>
      </c>
      <c r="C95" s="5">
        <f>'2025_一般・団体'!B128</f>
        <v>0</v>
      </c>
      <c r="F95" s="1">
        <f>'2025_一般・団体'!$D$4</f>
        <v>0</v>
      </c>
      <c r="H95" s="1" t="str">
        <f>CONCATENATE('2025_一般・団体'!H129,"・",'2025_一般・団体'!J129,"・",'2025_一般・団体'!L129,"・",'2025_一般・団体'!N129)</f>
        <v>・・・</v>
      </c>
      <c r="I95" s="1" t="str">
        <f>'2025_一般・団体'!G128</f>
        <v/>
      </c>
    </row>
    <row r="96" spans="1:18" ht="15" customHeight="1" x14ac:dyDescent="0.2">
      <c r="A96" s="1">
        <v>13</v>
      </c>
      <c r="B96" s="1">
        <f>'2025_一般・団体'!E130</f>
        <v>0</v>
      </c>
      <c r="C96" s="5">
        <f>'2025_一般・団体'!B130</f>
        <v>0</v>
      </c>
      <c r="F96" s="1">
        <f>'2025_一般・団体'!$D$4</f>
        <v>0</v>
      </c>
      <c r="H96" s="1" t="str">
        <f>CONCATENATE('2025_一般・団体'!H131,"・",'2025_一般・団体'!J131,"・",'2025_一般・団体'!L131,"・",'2025_一般・団体'!N131)</f>
        <v>・・・</v>
      </c>
      <c r="I96" s="1" t="str">
        <f>'2025_一般・団体'!G130</f>
        <v/>
      </c>
    </row>
    <row r="97" spans="1:9" ht="15" customHeight="1" x14ac:dyDescent="0.2">
      <c r="A97" s="1">
        <v>14</v>
      </c>
      <c r="B97" s="1">
        <f>'2025_一般・団体'!E132</f>
        <v>0</v>
      </c>
      <c r="C97" s="5">
        <f>'2025_一般・団体'!B132</f>
        <v>0</v>
      </c>
      <c r="F97" s="1">
        <f>'2025_一般・団体'!$D$4</f>
        <v>0</v>
      </c>
      <c r="H97" s="1" t="str">
        <f>CONCATENATE('2025_一般・団体'!H133,"・",'2025_一般・団体'!J133,"・",'2025_一般・団体'!L133,"・",'2025_一般・団体'!N133)</f>
        <v>・・・</v>
      </c>
      <c r="I97" s="1" t="str">
        <f>'2025_一般・団体'!G132</f>
        <v/>
      </c>
    </row>
    <row r="98" spans="1:9" ht="15" customHeight="1" x14ac:dyDescent="0.2">
      <c r="A98" s="1">
        <v>15</v>
      </c>
      <c r="B98" s="1">
        <f>'2025_一般・団体'!E134</f>
        <v>0</v>
      </c>
      <c r="C98" s="5">
        <f>'2025_一般・団体'!B134</f>
        <v>0</v>
      </c>
      <c r="F98" s="1">
        <f>'2025_一般・団体'!$D$4</f>
        <v>0</v>
      </c>
      <c r="H98" s="1" t="str">
        <f>CONCATENATE('2025_一般・団体'!H135,"・",'2025_一般・団体'!J135,"・",'2025_一般・団体'!L135,"・",'2025_一般・団体'!N135)</f>
        <v>・・・</v>
      </c>
      <c r="I98" s="1" t="str">
        <f>'2025_一般・団体'!G134</f>
        <v/>
      </c>
    </row>
    <row r="99" spans="1:9" ht="15" customHeight="1" x14ac:dyDescent="0.2">
      <c r="A99" s="1">
        <v>16</v>
      </c>
      <c r="B99" s="1">
        <f>'2025_一般・団体'!E136</f>
        <v>0</v>
      </c>
      <c r="C99" s="5">
        <f>'2025_一般・団体'!B136</f>
        <v>0</v>
      </c>
      <c r="F99" s="1">
        <f>'2025_一般・団体'!$D$4</f>
        <v>0</v>
      </c>
      <c r="H99" s="1" t="str">
        <f>CONCATENATE('2025_一般・団体'!H137,"・",'2025_一般・団体'!J137,"・",'2025_一般・団体'!L137,"・",'2025_一般・団体'!N137)</f>
        <v>・・・</v>
      </c>
      <c r="I99" s="1" t="str">
        <f>'2025_一般・団体'!G136</f>
        <v/>
      </c>
    </row>
    <row r="100" spans="1:9" ht="15" customHeight="1" x14ac:dyDescent="0.2">
      <c r="A100" s="1">
        <v>17</v>
      </c>
      <c r="B100" s="1">
        <f>'2025_一般・団体'!E138</f>
        <v>0</v>
      </c>
      <c r="C100" s="5">
        <f>'2025_一般・団体'!B138</f>
        <v>0</v>
      </c>
      <c r="F100" s="1">
        <f>'2025_一般・団体'!$D$4</f>
        <v>0</v>
      </c>
      <c r="H100" s="1" t="str">
        <f>CONCATENATE('2025_一般・団体'!H139,"・",'2025_一般・団体'!J139,"・",'2025_一般・団体'!L139,"・",'2025_一般・団体'!N139)</f>
        <v>・・・</v>
      </c>
      <c r="I100" s="1" t="str">
        <f>'2025_一般・団体'!G138</f>
        <v/>
      </c>
    </row>
    <row r="101" spans="1:9" ht="15" customHeight="1" x14ac:dyDescent="0.2">
      <c r="A101" s="1">
        <v>18</v>
      </c>
      <c r="B101" s="1">
        <f>'2025_一般・団体'!E140</f>
        <v>0</v>
      </c>
      <c r="C101" s="5">
        <f>'2025_一般・団体'!B140</f>
        <v>0</v>
      </c>
      <c r="F101" s="1">
        <f>'2025_一般・団体'!$D$4</f>
        <v>0</v>
      </c>
      <c r="H101" s="1" t="str">
        <f>CONCATENATE('2025_一般・団体'!H141,"・",'2025_一般・団体'!J141,"・",'2025_一般・団体'!L141,"・",'2025_一般・団体'!N141)</f>
        <v>・・・</v>
      </c>
      <c r="I101" s="1" t="str">
        <f>'2025_一般・団体'!G140</f>
        <v/>
      </c>
    </row>
    <row r="102" spans="1:9" ht="15" customHeight="1" x14ac:dyDescent="0.2">
      <c r="A102" s="1">
        <v>19</v>
      </c>
      <c r="B102" s="1">
        <f>'2025_一般・団体'!E142</f>
        <v>0</v>
      </c>
      <c r="C102" s="5">
        <f>'2025_一般・団体'!B142</f>
        <v>0</v>
      </c>
      <c r="F102" s="1">
        <f>'2025_一般・団体'!$D$4</f>
        <v>0</v>
      </c>
      <c r="H102" s="1" t="str">
        <f>CONCATENATE('2025_一般・団体'!H143,"・",'2025_一般・団体'!J143,"・",'2025_一般・団体'!L143,"・",'2025_一般・団体'!N143)</f>
        <v>・・・</v>
      </c>
      <c r="I102" s="1" t="str">
        <f>'2025_一般・団体'!G142</f>
        <v/>
      </c>
    </row>
    <row r="103" spans="1:9" ht="15" customHeight="1" x14ac:dyDescent="0.2">
      <c r="A103" s="1">
        <v>20</v>
      </c>
      <c r="B103" s="1">
        <f>'2025_一般・団体'!E144</f>
        <v>0</v>
      </c>
      <c r="C103" s="5">
        <f>'2025_一般・団体'!B144</f>
        <v>0</v>
      </c>
      <c r="F103" s="1">
        <f>'2025_一般・団体'!$D$4</f>
        <v>0</v>
      </c>
      <c r="H103" s="1" t="str">
        <f>CONCATENATE('2025_一般・団体'!H145,"・",'2025_一般・団体'!J145,"・",'2025_一般・団体'!L145,"・",'2025_一般・団体'!N145)</f>
        <v>・・・</v>
      </c>
      <c r="I103" s="1" t="str">
        <f>'2025_一般・団体'!G144</f>
        <v/>
      </c>
    </row>
    <row r="104" spans="1:9" ht="15" customHeight="1" x14ac:dyDescent="0.2">
      <c r="A104" s="1">
        <v>21</v>
      </c>
      <c r="B104" s="1">
        <f>'2025_一般・団体'!E146</f>
        <v>0</v>
      </c>
      <c r="C104" s="5">
        <f>'2025_一般・団体'!B146</f>
        <v>0</v>
      </c>
      <c r="F104" s="1">
        <f>'2025_一般・団体'!$D$4</f>
        <v>0</v>
      </c>
      <c r="H104" s="1" t="str">
        <f>CONCATENATE('2025_一般・団体'!H147,"・",'2025_一般・団体'!J147,"・",'2025_一般・団体'!L147,"・",'2025_一般・団体'!N147)</f>
        <v>・・・</v>
      </c>
      <c r="I104" s="1" t="str">
        <f>'2025_一般・団体'!G146</f>
        <v/>
      </c>
    </row>
    <row r="105" spans="1:9" ht="15" customHeight="1" x14ac:dyDescent="0.2">
      <c r="A105" s="1">
        <v>22</v>
      </c>
      <c r="B105" s="1">
        <f>'2025_一般・団体'!E148</f>
        <v>0</v>
      </c>
      <c r="C105" s="5">
        <f>'2025_一般・団体'!B148</f>
        <v>0</v>
      </c>
      <c r="F105" s="1">
        <f>'2025_一般・団体'!$D$4</f>
        <v>0</v>
      </c>
      <c r="H105" s="1" t="str">
        <f>CONCATENATE('2025_一般・団体'!H149,"・",'2025_一般・団体'!J149,"・",'2025_一般・団体'!L149,"・",'2025_一般・団体'!N149)</f>
        <v>・・・</v>
      </c>
      <c r="I105" s="1" t="str">
        <f>'2025_一般・団体'!G148</f>
        <v/>
      </c>
    </row>
    <row r="106" spans="1:9" ht="15" customHeight="1" x14ac:dyDescent="0.2">
      <c r="A106" s="1">
        <v>23</v>
      </c>
      <c r="B106" s="1">
        <f>'2025_一般・団体'!E150</f>
        <v>0</v>
      </c>
      <c r="C106" s="5">
        <f>'2025_一般・団体'!B150</f>
        <v>0</v>
      </c>
      <c r="F106" s="1">
        <f>'2025_一般・団体'!$D$4</f>
        <v>0</v>
      </c>
      <c r="H106" s="1" t="str">
        <f>CONCATENATE('2025_一般・団体'!H151,"・",'2025_一般・団体'!J151,"・",'2025_一般・団体'!L151,"・",'2025_一般・団体'!N151)</f>
        <v>・・・</v>
      </c>
      <c r="I106" s="1" t="str">
        <f>'2025_一般・団体'!G150</f>
        <v/>
      </c>
    </row>
    <row r="107" spans="1:9" ht="15" customHeight="1" x14ac:dyDescent="0.2">
      <c r="A107" s="1">
        <v>24</v>
      </c>
      <c r="B107" s="1">
        <f>'2025_一般・団体'!E152</f>
        <v>0</v>
      </c>
      <c r="C107" s="5">
        <f>'2025_一般・団体'!B152</f>
        <v>0</v>
      </c>
      <c r="F107" s="1">
        <f>'2025_一般・団体'!$D$4</f>
        <v>0</v>
      </c>
      <c r="H107" s="1" t="str">
        <f>CONCATENATE('2025_一般・団体'!H153,"・",'2025_一般・団体'!J153,"・",'2025_一般・団体'!L153,"・",'2025_一般・団体'!N153)</f>
        <v>・・・</v>
      </c>
      <c r="I107" s="1" t="str">
        <f>'2025_一般・団体'!G152</f>
        <v/>
      </c>
    </row>
    <row r="108" spans="1:9" ht="15" customHeight="1" x14ac:dyDescent="0.2">
      <c r="A108" s="1">
        <v>25</v>
      </c>
      <c r="B108" s="1">
        <f>'2025_一般・団体'!E154</f>
        <v>0</v>
      </c>
      <c r="C108" s="5">
        <f>'2025_一般・団体'!B154</f>
        <v>0</v>
      </c>
      <c r="F108" s="1">
        <f>'2025_一般・団体'!$D$4</f>
        <v>0</v>
      </c>
      <c r="H108" s="1" t="str">
        <f>CONCATENATE('2025_一般・団体'!H155,"・",'2025_一般・団体'!J155,"・",'2025_一般・団体'!L155,"・",'2025_一般・団体'!N155)</f>
        <v>・・・</v>
      </c>
      <c r="I108" s="1" t="str">
        <f>'2025_一般・団体'!G154</f>
        <v/>
      </c>
    </row>
    <row r="109" spans="1:9" ht="15" customHeight="1" x14ac:dyDescent="0.2">
      <c r="A109" s="1">
        <v>26</v>
      </c>
      <c r="B109" s="1">
        <f>'2025_一般・団体'!E156</f>
        <v>0</v>
      </c>
      <c r="C109" s="5">
        <f>'2025_一般・団体'!B156</f>
        <v>0</v>
      </c>
      <c r="F109" s="1">
        <f>'2025_一般・団体'!$D$4</f>
        <v>0</v>
      </c>
      <c r="H109" s="1" t="str">
        <f>CONCATENATE('2025_一般・団体'!H157,"・",'2025_一般・団体'!J157,"・",'2025_一般・団体'!L157,"・",'2025_一般・団体'!N157)</f>
        <v>・・・</v>
      </c>
      <c r="I109" s="1" t="str">
        <f>'2025_一般・団体'!G156</f>
        <v/>
      </c>
    </row>
    <row r="110" spans="1:9" ht="15" customHeight="1" x14ac:dyDescent="0.2">
      <c r="A110" s="1">
        <v>27</v>
      </c>
      <c r="B110" s="1">
        <f>'2025_一般・団体'!E158</f>
        <v>0</v>
      </c>
      <c r="C110" s="5">
        <f>'2025_一般・団体'!B158</f>
        <v>0</v>
      </c>
      <c r="F110" s="1">
        <f>'2025_一般・団体'!$D$4</f>
        <v>0</v>
      </c>
      <c r="H110" s="1" t="str">
        <f>CONCATENATE('2025_一般・団体'!H159,"・",'2025_一般・団体'!J159,"・",'2025_一般・団体'!L159,"・",'2025_一般・団体'!N159)</f>
        <v>・・・</v>
      </c>
      <c r="I110" s="1" t="str">
        <f>'2025_一般・団体'!G158</f>
        <v/>
      </c>
    </row>
    <row r="111" spans="1:9" ht="15" customHeight="1" x14ac:dyDescent="0.2">
      <c r="A111" s="1">
        <v>28</v>
      </c>
      <c r="B111" s="1">
        <f>'2025_一般・団体'!E160</f>
        <v>0</v>
      </c>
      <c r="C111" s="5">
        <f>'2025_一般・団体'!B160</f>
        <v>0</v>
      </c>
      <c r="F111" s="1">
        <f>'2025_一般・団体'!$D$4</f>
        <v>0</v>
      </c>
      <c r="H111" s="1" t="str">
        <f>CONCATENATE('2025_一般・団体'!H161,"・",'2025_一般・団体'!J161,"・",'2025_一般・団体'!L161,"・",'2025_一般・団体'!N161)</f>
        <v>・・・</v>
      </c>
      <c r="I111" s="1" t="str">
        <f>'2025_一般・団体'!G160</f>
        <v/>
      </c>
    </row>
    <row r="112" spans="1:9" ht="15" customHeight="1" x14ac:dyDescent="0.2">
      <c r="A112" s="1">
        <v>29</v>
      </c>
      <c r="B112" s="1">
        <f>'2025_一般・団体'!E162</f>
        <v>0</v>
      </c>
      <c r="C112" s="5">
        <f>'2025_一般・団体'!B162</f>
        <v>0</v>
      </c>
      <c r="F112" s="1">
        <f>'2025_一般・団体'!$D$4</f>
        <v>0</v>
      </c>
      <c r="H112" s="1" t="str">
        <f>CONCATENATE('2025_一般・団体'!H163,"・",'2025_一般・団体'!J163,"・",'2025_一般・団体'!L163,"・",'2025_一般・団体'!N163)</f>
        <v>・・・</v>
      </c>
      <c r="I112" s="1" t="str">
        <f>'2025_一般・団体'!G162</f>
        <v/>
      </c>
    </row>
    <row r="113" spans="1:9" ht="15" customHeight="1" x14ac:dyDescent="0.2">
      <c r="A113" s="1">
        <v>30</v>
      </c>
      <c r="B113" s="1">
        <f>'2025_一般・団体'!E164</f>
        <v>0</v>
      </c>
      <c r="C113" s="5">
        <f>'2025_一般・団体'!B164</f>
        <v>0</v>
      </c>
      <c r="F113" s="1">
        <f>'2025_一般・団体'!$D$4</f>
        <v>0</v>
      </c>
      <c r="H113" s="1" t="str">
        <f>CONCATENATE('2025_一般・団体'!H165,"・",'2025_一般・団体'!J165,"・",'2025_一般・団体'!L165,"・",'2025_一般・団体'!N165)</f>
        <v>・・・</v>
      </c>
      <c r="I113" s="1" t="str">
        <f>'2025_一般・団体'!G164</f>
        <v/>
      </c>
    </row>
  </sheetData>
  <sheetProtection algorithmName="SHA-512" hashValue="phok7J8Guf87gzpcYvcQvLic4K8y9Y6a7QS1tYM2rvVSHzk1H4lh0wAxjuYHEZQDqgLnXkEzfkHn1p7fmIexTQ==" saltValue="SrcPn6yC2hxnuRzi6BHYPg==" spinCount="100000" sheet="1" objects="1" scenarios="1"/>
  <phoneticPr fontId="1"/>
  <dataValidations count="1">
    <dataValidation imeMode="off" allowBlank="1" showInputMessage="1" showErrorMessage="1" sqref="F84:F113 A4 A6 A8 A10 A12 A14 A16 A18 A20 A22 A24 A26 A28 A30 A32 A34 A36 A38 A40 A42 A44 A46 A48 A50 A52 A54 A56 A58 A60 A62 A64 A66 A68 A70 A72 A74 A76 A78 A80 S2:XFD2 A2:R2 B3:R82" xr:uid="{00000000-0002-0000-01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2025_一般・団体</vt:lpstr>
      <vt:lpstr>データ用シート（削除しない）</vt:lpstr>
      <vt:lpstr>'2025_一般・団体'!Print_Area</vt:lpstr>
      <vt:lpstr>'2025_一般・団体'!Print_Titles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Saitoh</dc:creator>
  <cp:lastModifiedBy>政樹 齋藤</cp:lastModifiedBy>
  <cp:lastPrinted>2024-06-03T11:34:55Z</cp:lastPrinted>
  <dcterms:created xsi:type="dcterms:W3CDTF">2006-08-15T09:51:21Z</dcterms:created>
  <dcterms:modified xsi:type="dcterms:W3CDTF">2025-06-14T14:37:52Z</dcterms:modified>
</cp:coreProperties>
</file>